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cr-reunion.fr\documents\Region\Economie-Attractivite\03-INDUSTRIES DE L IMAGE\DOSSIERS\GESTION DOSSIERS\DOCUMENTS-TYPES\Version française\Dossier\Jeux vidéos\Solde\"/>
    </mc:Choice>
  </mc:AlternateContent>
  <xr:revisionPtr revIDLastSave="0" documentId="13_ncr:1_{D2845AD5-EBC7-47B9-A6C7-DE9F0BA9C8AC}" xr6:coauthVersionLast="47" xr6:coauthVersionMax="47" xr10:uidLastSave="{00000000-0000-0000-0000-000000000000}"/>
  <bookViews>
    <workbookView xWindow="-28920" yWindow="-120" windowWidth="29040" windowHeight="15840" tabRatio="500" firstSheet="1" activeTab="2" xr2:uid="{00000000-000D-0000-FFFF-FFFF00000000}"/>
  </bookViews>
  <sheets>
    <sheet name="Page d'acceuil" sheetId="1" state="hidden" r:id="rId1"/>
    <sheet name="1_Budget définitif" sheetId="2" r:id="rId2"/>
    <sheet name="Etat récapitulatif" sheetId="11" r:id="rId3"/>
    <sheet name="2_Sous-traitance" sheetId="3" r:id="rId4"/>
    <sheet name="3_Liste collaborateurs" sheetId="4" r:id="rId5"/>
    <sheet name="4_Plan financement définitif" sheetId="5" r:id="rId6"/>
    <sheet name="Results" sheetId="6" state="hidden" r:id="rId7"/>
    <sheet name="__VBA__0" sheetId="7" state="hidden" r:id="rId8"/>
    <sheet name="__VBA__1" sheetId="8" state="hidden" r:id="rId9"/>
    <sheet name="__VBA__2" sheetId="9" state="hidden" r:id="rId10"/>
    <sheet name="__VBA__3" sheetId="10" state="hidden" r:id="rId11"/>
  </sheets>
  <definedNames>
    <definedName name="Excel_BuiltIn_Print_Area" localSheetId="1">'1_Budget définitif'!$A$1:$AL$222</definedName>
    <definedName name="Excel_BuiltIn_Print_Area" localSheetId="3">'2_Sous-traitance'!$A$1:$AX$52</definedName>
    <definedName name="Excel_BuiltIn_Print_Area" localSheetId="4">'3_Liste collaborateurs'!$A$1:$AR$72</definedName>
    <definedName name="Excel_BuiltIn_Print_Area" localSheetId="5">'4_Plan financement définitif'!$A$1:$AD$71</definedName>
    <definedName name="Excel_BuiltIn_Print_Area" localSheetId="6">Results!$AA$1:$BT$123</definedName>
    <definedName name="Excel_BuiltIn_Print_Titles" localSheetId="1">'1_Budget définitif'!$5:$7</definedName>
    <definedName name="Excel_BuiltIn_Print_Titles" localSheetId="3">'2_Sous-traitance'!$5:$7</definedName>
    <definedName name="Excel_BuiltIn_Print_Titles" localSheetId="4">'3_Liste collaborateurs'!$7:$9</definedName>
    <definedName name="_xlnm.Print_Titles" localSheetId="1">'1_Budget définitif'!$5:$7</definedName>
    <definedName name="_xlnm.Print_Titles" localSheetId="3">'2_Sous-traitance'!$5:$7</definedName>
    <definedName name="_xlnm.Print_Titles" localSheetId="4">'3_Liste collaborateurs'!$7:$9</definedName>
    <definedName name="_xlnm.Print_Area" localSheetId="1">'1_Budget définitif'!$A$1:$AL$222</definedName>
    <definedName name="_xlnm.Print_Area" localSheetId="3">'2_Sous-traitance'!$A$1:$AX$52</definedName>
    <definedName name="_xlnm.Print_Area" localSheetId="4">'3_Liste collaborateurs'!$A$1:$AR$72</definedName>
    <definedName name="_xlnm.Print_Area" localSheetId="5">'4_Plan financement définitif'!$A$1:$AD$71</definedName>
    <definedName name="_xlnm.Print_Area" localSheetId="2">'Etat récapitulatif'!$A$1:$P$120</definedName>
    <definedName name="_xlnm.Print_Area" localSheetId="6">Results!$AA$1:$BT$123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7" i="11" l="1"/>
  <c r="N115" i="11"/>
  <c r="N112" i="11"/>
  <c r="O112" i="11"/>
  <c r="K10" i="11"/>
  <c r="K91" i="11"/>
  <c r="O118" i="11" s="1"/>
  <c r="K75" i="11"/>
  <c r="O117" i="11" s="1"/>
  <c r="K59" i="11"/>
  <c r="O116" i="11" s="1"/>
  <c r="K43" i="11"/>
  <c r="O115" i="11" s="1"/>
  <c r="K27" i="11"/>
  <c r="O114" i="11" s="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 s="1"/>
  <c r="P118" i="11" s="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 s="1"/>
  <c r="P116" i="11" s="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3" i="11" s="1"/>
  <c r="P115" i="11" s="1"/>
  <c r="L44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 s="1"/>
  <c r="P114" i="11" s="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K11" i="11"/>
  <c r="K107" i="11" s="1"/>
  <c r="AG11" i="2"/>
  <c r="BL11" i="2"/>
  <c r="AG13" i="2"/>
  <c r="BL13" i="2"/>
  <c r="AG15" i="2"/>
  <c r="BL15" i="2"/>
  <c r="AG17" i="2"/>
  <c r="BL17" i="2"/>
  <c r="AG19" i="2"/>
  <c r="BL19" i="2"/>
  <c r="R21" i="2"/>
  <c r="W21" i="2"/>
  <c r="BL21" i="2" s="1"/>
  <c r="AB21" i="2"/>
  <c r="AG21" i="2"/>
  <c r="BT21" i="2" s="1"/>
  <c r="AG28" i="2"/>
  <c r="BL28" i="2"/>
  <c r="AG30" i="2"/>
  <c r="BL30" i="2"/>
  <c r="AG32" i="2"/>
  <c r="BL32" i="2"/>
  <c r="AG34" i="2"/>
  <c r="BL34" i="2"/>
  <c r="AG36" i="2"/>
  <c r="BL36" i="2"/>
  <c r="AG38" i="2"/>
  <c r="BL38" i="2"/>
  <c r="AG40" i="2"/>
  <c r="BL40" i="2"/>
  <c r="AG42" i="2"/>
  <c r="BL42" i="2"/>
  <c r="AG44" i="2"/>
  <c r="BL44" i="2"/>
  <c r="AG46" i="2"/>
  <c r="BL46" i="2"/>
  <c r="AG48" i="2"/>
  <c r="BL48" i="2"/>
  <c r="AG50" i="2"/>
  <c r="BL50" i="2"/>
  <c r="AG52" i="2"/>
  <c r="BL52" i="2"/>
  <c r="AG54" i="2"/>
  <c r="BL54" i="2"/>
  <c r="AG56" i="2"/>
  <c r="BL56" i="2"/>
  <c r="AG58" i="2"/>
  <c r="BL58" i="2"/>
  <c r="AG60" i="2"/>
  <c r="BL60" i="2"/>
  <c r="AG62" i="2"/>
  <c r="BL62" i="2"/>
  <c r="R64" i="2"/>
  <c r="BL64" i="2" s="1"/>
  <c r="BL65" i="2" s="1"/>
  <c r="W64" i="2"/>
  <c r="AB64" i="2"/>
  <c r="AG68" i="2"/>
  <c r="BL68" i="2"/>
  <c r="AG70" i="2"/>
  <c r="BL70" i="2"/>
  <c r="AG72" i="2"/>
  <c r="BL72" i="2"/>
  <c r="AG74" i="2"/>
  <c r="BL74" i="2"/>
  <c r="AG76" i="2"/>
  <c r="BL76" i="2"/>
  <c r="AG78" i="2"/>
  <c r="BL78" i="2"/>
  <c r="AG80" i="2"/>
  <c r="BL80" i="2"/>
  <c r="AG82" i="2"/>
  <c r="BL82" i="2"/>
  <c r="AG84" i="2"/>
  <c r="BL84" i="2"/>
  <c r="AG86" i="2"/>
  <c r="BL86" i="2"/>
  <c r="AG88" i="2"/>
  <c r="BL88" i="2"/>
  <c r="AG90" i="2"/>
  <c r="BL90" i="2"/>
  <c r="R92" i="2"/>
  <c r="W92" i="2"/>
  <c r="BL92" i="2" s="1"/>
  <c r="BL93" i="2" s="1"/>
  <c r="AB92" i="2"/>
  <c r="AG92" i="2"/>
  <c r="AG96" i="2"/>
  <c r="BL96" i="2"/>
  <c r="AG98" i="2"/>
  <c r="BL98" i="2"/>
  <c r="AG100" i="2"/>
  <c r="BL100" i="2"/>
  <c r="AG102" i="2"/>
  <c r="BL102" i="2"/>
  <c r="AG104" i="2"/>
  <c r="BL104" i="2"/>
  <c r="AG106" i="2"/>
  <c r="BL106" i="2"/>
  <c r="AG108" i="2"/>
  <c r="BL108" i="2"/>
  <c r="R110" i="2"/>
  <c r="W110" i="2"/>
  <c r="AB110" i="2"/>
  <c r="AG110" i="2"/>
  <c r="AG118" i="2"/>
  <c r="BL118" i="2"/>
  <c r="AG120" i="2"/>
  <c r="BL120" i="2"/>
  <c r="AG122" i="2"/>
  <c r="BL122" i="2"/>
  <c r="AG124" i="2"/>
  <c r="BL124" i="2"/>
  <c r="R126" i="2"/>
  <c r="W126" i="2"/>
  <c r="BL126" i="2" s="1"/>
  <c r="AB126" i="2"/>
  <c r="AG126" i="2"/>
  <c r="BL127" i="2"/>
  <c r="AG131" i="2"/>
  <c r="BL131" i="2"/>
  <c r="AG133" i="2"/>
  <c r="BL133" i="2"/>
  <c r="AG135" i="2"/>
  <c r="BL135" i="2"/>
  <c r="AG137" i="2"/>
  <c r="BL137" i="2"/>
  <c r="AG139" i="2"/>
  <c r="BL139" i="2"/>
  <c r="AG141" i="2"/>
  <c r="BL141" i="2"/>
  <c r="AG143" i="2"/>
  <c r="BL143" i="2"/>
  <c r="AG145" i="2"/>
  <c r="BL145" i="2"/>
  <c r="AG147" i="2"/>
  <c r="BL147" i="2"/>
  <c r="AG149" i="2"/>
  <c r="BL149" i="2"/>
  <c r="R151" i="2"/>
  <c r="W151" i="2"/>
  <c r="AB151" i="2"/>
  <c r="AG151" i="2"/>
  <c r="AG156" i="2"/>
  <c r="BL156" i="2"/>
  <c r="BT156" i="2"/>
  <c r="R159" i="2"/>
  <c r="R212" i="2" s="1"/>
  <c r="W159" i="2"/>
  <c r="AB159" i="2"/>
  <c r="AB212" i="2" s="1"/>
  <c r="AG159" i="2"/>
  <c r="BL159" i="2"/>
  <c r="BT159" i="2"/>
  <c r="BL160" i="2"/>
  <c r="AG164" i="2"/>
  <c r="BL164" i="2"/>
  <c r="AG166" i="2"/>
  <c r="BL166" i="2"/>
  <c r="AG168" i="2"/>
  <c r="BL168" i="2"/>
  <c r="AG170" i="2"/>
  <c r="BL170" i="2"/>
  <c r="R172" i="2"/>
  <c r="W172" i="2"/>
  <c r="BL172" i="2" s="1"/>
  <c r="AB172" i="2"/>
  <c r="AG172" i="2"/>
  <c r="BL173" i="2"/>
  <c r="R188" i="2"/>
  <c r="AB188" i="2"/>
  <c r="W192" i="2"/>
  <c r="R194" i="2"/>
  <c r="AB194" i="2"/>
  <c r="R196" i="2"/>
  <c r="AB196" i="2"/>
  <c r="R198" i="2"/>
  <c r="W198" i="2"/>
  <c r="BL198" i="2" s="1"/>
  <c r="AB198" i="2"/>
  <c r="R204" i="2"/>
  <c r="W204" i="2"/>
  <c r="BL204" i="2" s="1"/>
  <c r="AB204" i="2"/>
  <c r="AG204" i="2"/>
  <c r="R208" i="2"/>
  <c r="AB208" i="2"/>
  <c r="W212" i="2"/>
  <c r="AG212" i="2"/>
  <c r="BT212" i="2" s="1"/>
  <c r="R216" i="2"/>
  <c r="W216" i="2"/>
  <c r="BL216" i="2" s="1"/>
  <c r="AB216" i="2"/>
  <c r="AG216" i="2"/>
  <c r="AR9" i="3"/>
  <c r="AR11" i="3"/>
  <c r="AR13" i="3"/>
  <c r="AR15" i="3"/>
  <c r="AR17" i="3"/>
  <c r="AR19" i="3"/>
  <c r="AR21" i="3"/>
  <c r="AR23" i="3"/>
  <c r="AR25" i="3"/>
  <c r="AR27" i="3"/>
  <c r="AR29" i="3"/>
  <c r="AR31" i="3"/>
  <c r="AR33" i="3"/>
  <c r="AR35" i="3"/>
  <c r="AR37" i="3"/>
  <c r="AR39" i="3"/>
  <c r="AR41" i="3"/>
  <c r="AR43" i="3"/>
  <c r="AR45" i="3"/>
  <c r="AR47" i="3"/>
  <c r="AC50" i="3"/>
  <c r="AH50" i="3"/>
  <c r="AM50" i="3"/>
  <c r="X14" i="5"/>
  <c r="X23" i="5"/>
  <c r="X40" i="5"/>
  <c r="X64" i="5"/>
  <c r="X67" i="5"/>
  <c r="F11" i="11"/>
  <c r="N113" i="11" s="1"/>
  <c r="I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F27" i="11"/>
  <c r="N114" i="11" s="1"/>
  <c r="N119" i="11" s="1"/>
  <c r="I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F43" i="11"/>
  <c r="I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F59" i="11"/>
  <c r="N116" i="11" s="1"/>
  <c r="I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F75" i="11"/>
  <c r="I75" i="11"/>
  <c r="J76" i="11"/>
  <c r="J77" i="11"/>
  <c r="J75" i="11" s="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F91" i="11"/>
  <c r="N118" i="11" s="1"/>
  <c r="I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AE4" i="6"/>
  <c r="AE6" i="6"/>
  <c r="BW10" i="6"/>
  <c r="BM10" i="6"/>
  <c r="BX10" i="6"/>
  <c r="BW12" i="6"/>
  <c r="BM12" i="6" s="1"/>
  <c r="BW14" i="6"/>
  <c r="BM14" i="6" s="1"/>
  <c r="BW16" i="6"/>
  <c r="BM16" i="6" s="1"/>
  <c r="BW18" i="6"/>
  <c r="BM18" i="6" s="1"/>
  <c r="BW20" i="6"/>
  <c r="AQ22" i="6"/>
  <c r="AQ24" i="6"/>
  <c r="AQ26" i="6" s="1"/>
  <c r="AQ28" i="6" s="1"/>
  <c r="BW28" i="6"/>
  <c r="BM28" i="6" s="1"/>
  <c r="BM31" i="6"/>
  <c r="AO86" i="6" s="1"/>
  <c r="BQ31" i="6"/>
  <c r="AF40" i="6"/>
  <c r="BW40" i="6"/>
  <c r="BM40" i="6"/>
  <c r="AF45" i="6"/>
  <c r="BW45" i="6"/>
  <c r="BM45" i="6" s="1"/>
  <c r="BW47" i="6"/>
  <c r="BM47" i="6" s="1"/>
  <c r="BW51" i="6"/>
  <c r="BM51" i="6" s="1"/>
  <c r="BW53" i="6"/>
  <c r="BM53" i="6" s="1"/>
  <c r="BW61" i="6"/>
  <c r="BM61" i="6"/>
  <c r="BW63" i="6"/>
  <c r="BM63" i="6"/>
  <c r="AG65" i="6"/>
  <c r="AG67" i="6"/>
  <c r="AG69" i="6"/>
  <c r="BW71" i="6"/>
  <c r="BM71" i="6" s="1"/>
  <c r="BW76" i="6"/>
  <c r="BM76" i="6" s="1"/>
  <c r="BW88" i="6"/>
  <c r="BM88" i="6" s="1"/>
  <c r="BW90" i="6"/>
  <c r="BM90" i="6" s="1"/>
  <c r="BW94" i="6"/>
  <c r="BM94" i="6" s="1"/>
  <c r="BW96" i="6"/>
  <c r="BM96" i="6" s="1"/>
  <c r="BW98" i="6"/>
  <c r="BM98" i="6" s="1"/>
  <c r="BW100" i="6"/>
  <c r="BM100" i="6" s="1"/>
  <c r="BW102" i="6"/>
  <c r="BM102" i="6" s="1"/>
  <c r="BW104" i="6"/>
  <c r="BM104" i="6" s="1"/>
  <c r="BM106" i="6"/>
  <c r="BO106" i="6" s="1"/>
  <c r="BQ106" i="6"/>
  <c r="BQ108" i="6"/>
  <c r="BM113" i="6"/>
  <c r="BM115" i="6"/>
  <c r="AN117" i="6" s="1"/>
  <c r="AR50" i="3" l="1"/>
  <c r="W194" i="2"/>
  <c r="W188" i="2"/>
  <c r="BL212" i="2"/>
  <c r="W113" i="2"/>
  <c r="W200" i="2" s="1"/>
  <c r="BL110" i="2"/>
  <c r="BL111" i="2" s="1"/>
  <c r="W196" i="2"/>
  <c r="BL196" i="2" s="1"/>
  <c r="O113" i="11"/>
  <c r="O119" i="11" s="1"/>
  <c r="BM108" i="6"/>
  <c r="AG198" i="2"/>
  <c r="AG196" i="2"/>
  <c r="BL151" i="2"/>
  <c r="BL152" i="2" s="1"/>
  <c r="W208" i="2"/>
  <c r="AB113" i="2"/>
  <c r="AB192" i="2"/>
  <c r="R113" i="2"/>
  <c r="R192" i="2"/>
  <c r="AG64" i="2"/>
  <c r="BL22" i="2"/>
  <c r="L75" i="11"/>
  <c r="P117" i="11" s="1"/>
  <c r="J43" i="11"/>
  <c r="J91" i="11"/>
  <c r="J59" i="11"/>
  <c r="J27" i="11"/>
  <c r="J11" i="11"/>
  <c r="L11" i="11"/>
  <c r="BL192" i="2" l="1"/>
  <c r="AG192" i="2"/>
  <c r="BT192" i="2" s="1"/>
  <c r="AG208" i="2"/>
  <c r="BL188" i="2"/>
  <c r="W219" i="2"/>
  <c r="AG188" i="2"/>
  <c r="BL208" i="2"/>
  <c r="L107" i="11"/>
  <c r="P113" i="11"/>
  <c r="P119" i="11" s="1"/>
  <c r="BT64" i="2"/>
  <c r="BT175" i="2" s="1"/>
  <c r="AG113" i="2"/>
  <c r="AG175" i="2" s="1"/>
  <c r="BL113" i="2"/>
  <c r="R175" i="2"/>
  <c r="R200" i="2"/>
  <c r="AB175" i="2"/>
  <c r="AB200" i="2"/>
  <c r="W175" i="2"/>
  <c r="BL194" i="2"/>
  <c r="AG194" i="2"/>
  <c r="J107" i="11"/>
  <c r="AB219" i="2" l="1"/>
  <c r="AG200" i="2"/>
  <c r="BL200" i="2"/>
  <c r="R219" i="2"/>
  <c r="BL114" i="2"/>
  <c r="BL175" i="2"/>
  <c r="BL176" i="2" s="1"/>
  <c r="BT188" i="2"/>
  <c r="BT219" i="2" s="1"/>
  <c r="AG201" i="2" l="1"/>
  <c r="BT220" i="2"/>
  <c r="BT222" i="2" s="1"/>
  <c r="AG219" i="2"/>
  <c r="BL219" i="2"/>
  <c r="BL220" i="2" s="1"/>
  <c r="BL222" i="2" s="1"/>
  <c r="AO78" i="6"/>
  <c r="R220" i="2"/>
  <c r="AG220" i="2" l="1"/>
  <c r="AO80" i="6"/>
  <c r="AO82" i="6" s="1"/>
  <c r="R189" i="2"/>
  <c r="AB189" i="2"/>
  <c r="R205" i="2"/>
  <c r="AB205" i="2"/>
  <c r="AL57" i="6"/>
  <c r="AL59" i="6" s="1"/>
  <c r="AG205" i="2"/>
  <c r="AB209" i="2"/>
  <c r="W213" i="2"/>
  <c r="AG213" i="2"/>
  <c r="R217" i="2"/>
  <c r="AB217" i="2"/>
  <c r="BL217" i="2"/>
  <c r="W205" i="2"/>
  <c r="R213" i="2"/>
  <c r="AB213" i="2"/>
  <c r="W217" i="2"/>
  <c r="AG217" i="2"/>
  <c r="R209" i="2"/>
  <c r="BL205" i="2"/>
  <c r="W209" i="2"/>
  <c r="BL213" i="2"/>
  <c r="W189" i="2"/>
  <c r="W201" i="2"/>
  <c r="BL209" i="2"/>
  <c r="AG209" i="2"/>
  <c r="AB201" i="2"/>
  <c r="R201" i="2"/>
  <c r="BL189" i="2"/>
  <c r="AG189" i="2"/>
  <c r="W220" i="2"/>
  <c r="AB220" i="2"/>
  <c r="BL20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H53" authorId="0" shapeId="0" xr:uid="{00000000-0006-0000-0600-000001000000}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u/>
            <sz val="8"/>
            <color indexed="8"/>
            <rFont val="Tahoma"/>
            <family val="2"/>
          </rPr>
          <t>Les dépenses artistiques</t>
        </r>
        <r>
          <rPr>
            <sz val="8"/>
            <color indexed="8"/>
            <rFont val="Tahoma"/>
            <family val="2"/>
          </rPr>
          <t xml:space="preserve"> : 
- dépenses de personnels affectés à la création du jeu vidéo, 
- rénumérations versées aux auteurs participant à la création du jeu vidéo en application d'un contrat de cession de droits d'exploitation, 
- dépenses liées à des prestations effectuées par des studios spécialisés dans la création de jeu vidéo.
&gt;&gt;&gt; </t>
        </r>
        <r>
          <rPr>
            <i/>
            <sz val="8"/>
            <color indexed="8"/>
            <rFont val="Tahoma"/>
            <family val="2"/>
          </rPr>
          <t>Sont exclues les dépenses de programmation</t>
        </r>
        <r>
          <rPr>
            <sz val="8"/>
            <color indexed="8"/>
            <rFont val="Tahoma"/>
            <family val="2"/>
          </rPr>
          <t xml:space="preserve">. 
</t>
        </r>
      </text>
    </comment>
    <comment ref="AK76" authorId="0" shapeId="0" xr:uid="{00000000-0006-0000-0600-000002000000}">
      <text>
        <r>
          <rPr>
            <b/>
            <u/>
            <sz val="8"/>
            <color indexed="8"/>
            <rFont val="Tahoma"/>
            <family val="2"/>
          </rPr>
          <t xml:space="preserve">
Les dépenses de développement : 
</t>
        </r>
        <r>
          <rPr>
            <sz val="8"/>
            <color indexed="8"/>
            <rFont val="Tahoma"/>
            <family val="2"/>
          </rPr>
          <t>- ensemble des dépenses engagées par l'entreprise de création pour la réalisation de la première version définitive du jeu prête à être dupliquée ou à être mise à disposition du public en ligne.</t>
        </r>
      </text>
    </comment>
  </commentList>
</comments>
</file>

<file path=xl/sharedStrings.xml><?xml version="1.0" encoding="utf-8"?>
<sst xmlns="http://schemas.openxmlformats.org/spreadsheetml/2006/main" count="388" uniqueCount="260">
  <si>
    <t>Fonds d'aide au jeu vidéo</t>
  </si>
  <si>
    <t>Aide au prototypage</t>
  </si>
  <si>
    <r>
      <rPr>
        <sz val="12"/>
        <rFont val="Calibri"/>
        <family val="2"/>
        <charset val="1"/>
      </rPr>
      <t>Cette aide a vocation à s</t>
    </r>
    <r>
      <rPr>
        <sz val="12"/>
        <color indexed="8"/>
        <rFont val="Calibri"/>
        <family val="2"/>
        <charset val="1"/>
      </rPr>
      <t>outenir la réalisation de l’étape de prototypage, en finançant les travaux nécessaires à l’établissement</t>
    </r>
  </si>
  <si>
    <t>d’un « Minimum Viable Product » ou d’un « Bac à Sable », permettant de prouver la viabilité du concept initial et des compétences</t>
  </si>
  <si>
    <t xml:space="preserve">de l’équipe  de développement, et pouvant aider les auteurs à rechercher des financements privés, des producteurs ou des éditeurs. </t>
  </si>
  <si>
    <r>
      <rPr>
        <sz val="12"/>
        <rFont val="Calibri"/>
        <family val="2"/>
        <charset val="1"/>
      </rPr>
      <t xml:space="preserve">Sont éligibles </t>
    </r>
    <r>
      <rPr>
        <b/>
        <sz val="12"/>
        <rFont val="Calibri"/>
        <family val="2"/>
        <charset val="1"/>
      </rPr>
      <t>les entreprises, studio de jeu vidéo (EI, SA, SAS, SARL, EURL) ou auto-entrepreneurs</t>
    </r>
    <r>
      <rPr>
        <sz val="12"/>
        <rFont val="Calibri"/>
        <family val="2"/>
        <charset val="1"/>
      </rPr>
      <t xml:space="preserve"> ayant déjà une expérience </t>
    </r>
  </si>
  <si>
    <t>de la production  de jeux vidéos,et développant des jeux de concepteurs ressortissants de La Réunion, ou dont le projet met particulièrement</t>
  </si>
  <si>
    <r>
      <rPr>
        <sz val="12"/>
        <rFont val="Calibri"/>
        <family val="2"/>
      </rPr>
      <t>en valeur  La Réunion ou La Réunion dans l’océan Indien.</t>
    </r>
    <r>
      <rPr>
        <sz val="12"/>
        <rFont val="Calibri"/>
        <family val="2"/>
        <charset val="1"/>
      </rPr>
      <t>ou au moins une personne s’il s’agit d’une équipe de créateurs pluridisciplinaires.</t>
    </r>
  </si>
  <si>
    <t>Accueil et information des candidats</t>
  </si>
  <si>
    <t>Kévin CERVEAUX</t>
  </si>
  <si>
    <t>(</t>
  </si>
  <si>
    <t>02 62 81 81 79</t>
  </si>
  <si>
    <t>Responsable du service Audiovisuel</t>
  </si>
  <si>
    <t>@</t>
  </si>
  <si>
    <t>kevin.cerveaux@cr-reunion.fr</t>
  </si>
  <si>
    <t>Christophe FEING THIAW YAN</t>
  </si>
  <si>
    <t xml:space="preserve">06 62 97 58 46 </t>
  </si>
  <si>
    <t>Chargé de mission Cinéma et Audiovisuel</t>
  </si>
  <si>
    <t>christophe.feing@cr-reunion</t>
  </si>
  <si>
    <t>COLONNE MASQUEE</t>
  </si>
  <si>
    <t>Ile de La Réunion</t>
  </si>
  <si>
    <t>France métropolitaine</t>
  </si>
  <si>
    <t xml:space="preserve">
Autre</t>
  </si>
  <si>
    <t>TOTAL</t>
  </si>
  <si>
    <t>DEPENSES ELIGIBLES</t>
  </si>
  <si>
    <t>Budget (€)</t>
  </si>
  <si>
    <t>DEPENSES 
France et europe</t>
  </si>
  <si>
    <t>DEPENSES ARTISTIQUES</t>
  </si>
  <si>
    <t xml:space="preserve">1 - </t>
  </si>
  <si>
    <t>RENUMERATIONS AUTEURS</t>
  </si>
  <si>
    <t>Rénumérations auteurs</t>
  </si>
  <si>
    <t>Achat de droits</t>
  </si>
  <si>
    <t>Auteurs</t>
  </si>
  <si>
    <t>Scénariste</t>
  </si>
  <si>
    <t>Réalisateur - Auteur</t>
  </si>
  <si>
    <t>Compositeur de la musique</t>
  </si>
  <si>
    <t>Sous-total "RENUMERATION AUTEURS"</t>
  </si>
  <si>
    <t xml:space="preserve">2 - </t>
  </si>
  <si>
    <t>DEPENSES DE PERSONNELS (affectés directement à la création du jeu vidéo)</t>
  </si>
  <si>
    <t>Dépenses personnels</t>
  </si>
  <si>
    <t>Equipe "artistique"</t>
  </si>
  <si>
    <t>Directeur créatif ou réalisateur</t>
  </si>
  <si>
    <t>Responsable de la conception des mécanismes du jeu</t>
  </si>
  <si>
    <t>Direction artistique</t>
  </si>
  <si>
    <t>Composition de la musique ou création de l'environnement sonore</t>
  </si>
  <si>
    <t>Sound Design</t>
  </si>
  <si>
    <t>Level Design</t>
  </si>
  <si>
    <t>Game Design</t>
  </si>
  <si>
    <t>Story Board</t>
  </si>
  <si>
    <t>Illustration</t>
  </si>
  <si>
    <t>Graphisme</t>
  </si>
  <si>
    <t>Infographie (mapping, textures, rendu, effets spéciaux, etc.)</t>
  </si>
  <si>
    <t>Modelisation</t>
  </si>
  <si>
    <t>Animation</t>
  </si>
  <si>
    <t>Motion capture</t>
  </si>
  <si>
    <t>Autres</t>
  </si>
  <si>
    <t xml:space="preserve">&gt; Précisez : </t>
  </si>
  <si>
    <t>Charges sociales équipe artistique</t>
  </si>
  <si>
    <t>Sous-total "équipe artistique"</t>
  </si>
  <si>
    <t>Equipe "programmation et développement"</t>
  </si>
  <si>
    <t>Directeur technique</t>
  </si>
  <si>
    <t>Responsable programmation (Lead programmeur)</t>
  </si>
  <si>
    <t>Responsable développement (Lead développeur)</t>
  </si>
  <si>
    <t>Programmeurs</t>
  </si>
  <si>
    <t xml:space="preserve">Ingénieurs </t>
  </si>
  <si>
    <t>Développeurs</t>
  </si>
  <si>
    <t>Testeurs</t>
  </si>
  <si>
    <t>Localisation</t>
  </si>
  <si>
    <t>Administrateurs base de données</t>
  </si>
  <si>
    <t>Charges sociales équipe programmation et développement</t>
  </si>
  <si>
    <t>Sous-total "équipe programmation et développement"</t>
  </si>
  <si>
    <t>Equipe "production"</t>
  </si>
  <si>
    <t xml:space="preserve">Personnel de production </t>
  </si>
  <si>
    <t>Personnel administratif et financier</t>
  </si>
  <si>
    <t>Personnel juridique</t>
  </si>
  <si>
    <t>Charges sociales équipe production</t>
  </si>
  <si>
    <t>Sous-total "équipe production"</t>
  </si>
  <si>
    <t>Sous-total "DEPENSES de PERSONNELS"</t>
  </si>
  <si>
    <t xml:space="preserve">3 - </t>
  </si>
  <si>
    <t>AMORTISSEMENT - IMMOBILISATIONS</t>
  </si>
  <si>
    <t>Amortissements</t>
  </si>
  <si>
    <t>Matériel informatique</t>
  </si>
  <si>
    <t>Logiciels</t>
  </si>
  <si>
    <t>Sous-total "AMORTISSEMENTS"</t>
  </si>
  <si>
    <t xml:space="preserve">4 - </t>
  </si>
  <si>
    <t>DEPENSES DE FONCTIONNEMENT</t>
  </si>
  <si>
    <t>Dépenses fonctionnement</t>
  </si>
  <si>
    <t>Achat de matières</t>
  </si>
  <si>
    <t>Fournitures et matériels</t>
  </si>
  <si>
    <t>Loyer des immeubles</t>
  </si>
  <si>
    <t>Frais d'entretien et réparations afférents aux immeubles</t>
  </si>
  <si>
    <t>Frais de voyages et déplacements</t>
  </si>
  <si>
    <t>Frais de documentation technique</t>
  </si>
  <si>
    <t>Frais postaux, communication électronique</t>
  </si>
  <si>
    <t>Sous-total "DEPENSES DE FONCTIONNEMENT"</t>
  </si>
  <si>
    <t xml:space="preserve">5 - </t>
  </si>
  <si>
    <t>SOUS-TRAITANCE</t>
  </si>
  <si>
    <t xml:space="preserve">Sous-traitants </t>
  </si>
  <si>
    <r>
      <rPr>
        <sz val="9"/>
        <rFont val="Arial"/>
        <family val="2"/>
      </rPr>
      <t xml:space="preserve">Montant total des prestations de sous-traitance </t>
    </r>
    <r>
      <rPr>
        <i/>
        <sz val="8"/>
        <color indexed="54"/>
        <rFont val="Arial"/>
        <family val="2"/>
      </rPr>
      <t>(Cf. Feuille 4_Sous-traitance)</t>
    </r>
  </si>
  <si>
    <t>Sous-total "SOUS-TRAITANCE"</t>
  </si>
  <si>
    <t xml:space="preserve">6 - </t>
  </si>
  <si>
    <t xml:space="preserve">DIVERS </t>
  </si>
  <si>
    <t>Divers</t>
  </si>
  <si>
    <t>Frais généraux</t>
  </si>
  <si>
    <t>Imprévus</t>
  </si>
  <si>
    <t>Sous-total "DIVERS"</t>
  </si>
  <si>
    <t>TOTAL DEVIS</t>
  </si>
  <si>
    <t>RECAPITULATIF du BUDGET</t>
  </si>
  <si>
    <t>Total</t>
  </si>
  <si>
    <t xml:space="preserve">POURCENTAGE / BUDGET TOTAL </t>
  </si>
  <si>
    <t xml:space="preserve">DEPENSES de PERSONNELS </t>
  </si>
  <si>
    <t>Total équipe artistique</t>
  </si>
  <si>
    <t>Total Equipe développement et programmation</t>
  </si>
  <si>
    <t>Total Equipe de production</t>
  </si>
  <si>
    <r>
      <rPr>
        <b/>
        <sz val="9"/>
        <color indexed="23"/>
        <rFont val="Arial"/>
        <family val="2"/>
      </rPr>
      <t>DONT</t>
    </r>
    <r>
      <rPr>
        <sz val="9"/>
        <color indexed="23"/>
        <rFont val="Arial"/>
        <family val="2"/>
      </rPr>
      <t xml:space="preserve"> Charges sociales </t>
    </r>
  </si>
  <si>
    <t>AMORTISSEMENTS  &amp; IMMOBILISATIONS</t>
  </si>
  <si>
    <t>DIVERS</t>
  </si>
  <si>
    <t>TOTAL BUDGET</t>
  </si>
  <si>
    <t>5 - Sous-traitance</t>
  </si>
  <si>
    <t>NOM de l'ENTREPRISE</t>
  </si>
  <si>
    <t>NATIONALITE</t>
  </si>
  <si>
    <t>TYPES de PRESTATIONS</t>
  </si>
  <si>
    <t xml:space="preserve"> </t>
  </si>
  <si>
    <t>Total  "SOUS-TRAITANCE"</t>
  </si>
  <si>
    <t>6 - Liste nominative des auteurs et collaborateurs de création</t>
  </si>
  <si>
    <t>Fonction</t>
  </si>
  <si>
    <t>Nom - Prénom</t>
  </si>
  <si>
    <t>Nationalité</t>
  </si>
  <si>
    <t>Résidence</t>
  </si>
  <si>
    <t>Type de contrat (CDI, CDD, Freelance...)</t>
  </si>
  <si>
    <t>Directeur artistique</t>
  </si>
  <si>
    <t>Compositeur musique ou créateur environnement sonore</t>
  </si>
  <si>
    <t xml:space="preserve">Equipe de création </t>
  </si>
  <si>
    <t xml:space="preserve">Total  masse salariale "équipe de création" en France et en Europe : </t>
  </si>
  <si>
    <r>
      <rPr>
        <sz val="9"/>
        <rFont val="Arial"/>
        <family val="2"/>
      </rPr>
      <t xml:space="preserve">Total  masse salariale "équipe de création" </t>
    </r>
    <r>
      <rPr>
        <b/>
        <sz val="9"/>
        <rFont val="Arial"/>
        <family val="2"/>
      </rPr>
      <t>hors</t>
    </r>
    <r>
      <rPr>
        <sz val="9"/>
        <rFont val="Arial"/>
        <family val="2"/>
      </rPr>
      <t xml:space="preserve"> France et Europe : </t>
    </r>
  </si>
  <si>
    <t xml:space="preserve">Précisez les fonctions, nom, prénom ….* : </t>
  </si>
  <si>
    <t>**</t>
  </si>
  <si>
    <t xml:space="preserve">* Ces informations peuvent être fournies dans un document à part. </t>
  </si>
  <si>
    <t xml:space="preserve">** Possibilité d'insertion de lignes si nécessaire. </t>
  </si>
  <si>
    <t>7 - Plan de financement définitif</t>
  </si>
  <si>
    <t>Montant en €</t>
  </si>
  <si>
    <t>APPORT de l'ENTREPRISE de CREATION 1</t>
  </si>
  <si>
    <t>Numéraire</t>
  </si>
  <si>
    <t>Industrie</t>
  </si>
  <si>
    <t>Total - Entreprise de création 1</t>
  </si>
  <si>
    <t>APPORT de l'ENTREPRISE de CREATION 2</t>
  </si>
  <si>
    <t>Total - Entreprise de création 2</t>
  </si>
  <si>
    <t>PARTENAIRES PRIVES</t>
  </si>
  <si>
    <t>Total - Partenaires privés</t>
  </si>
  <si>
    <t>FINANCEMENTS PUBLICS</t>
  </si>
  <si>
    <t>Aide Régionale demandée</t>
  </si>
  <si>
    <t xml:space="preserve">CNC / OSEO - RIAM </t>
  </si>
  <si>
    <t xml:space="preserve">OSEO </t>
  </si>
  <si>
    <t>FUI</t>
  </si>
  <si>
    <t>MEDIA EUROPE</t>
  </si>
  <si>
    <t>Total - Financements publics</t>
  </si>
  <si>
    <t>TOTAL PLAN DE FINANCEMENT</t>
  </si>
  <si>
    <t>Résultats</t>
  </si>
  <si>
    <t xml:space="preserve">Entreprise : </t>
  </si>
  <si>
    <t xml:space="preserve">Jeu vidéo : </t>
  </si>
  <si>
    <t xml:space="preserve">  I - BAREME "Auteurs et collaborateurs de création"</t>
  </si>
  <si>
    <r>
      <rPr>
        <b/>
        <sz val="9"/>
        <color indexed="23"/>
        <rFont val="Arial"/>
        <family val="2"/>
      </rPr>
      <t xml:space="preserve">Barème
de points
</t>
    </r>
    <r>
      <rPr>
        <b/>
        <i/>
        <sz val="8"/>
        <color indexed="23"/>
        <rFont val="Arial"/>
        <family val="2"/>
      </rPr>
      <t>pour information</t>
    </r>
  </si>
  <si>
    <t>Points obtenus</t>
  </si>
  <si>
    <t>Réservé au CNC</t>
  </si>
  <si>
    <t>Equipe de création :</t>
  </si>
  <si>
    <t xml:space="preserve">Masse salariale en France et en Europe : </t>
  </si>
  <si>
    <r>
      <rPr>
        <sz val="9"/>
        <rFont val="Arial"/>
        <family val="2"/>
      </rPr>
      <t xml:space="preserve">Masse salariale </t>
    </r>
    <r>
      <rPr>
        <b/>
        <sz val="9"/>
        <rFont val="Arial"/>
        <family val="2"/>
      </rPr>
      <t>hors</t>
    </r>
    <r>
      <rPr>
        <sz val="9"/>
        <rFont val="Arial"/>
        <family val="2"/>
      </rPr>
      <t xml:space="preserve"> France et Europe : </t>
    </r>
  </si>
  <si>
    <t xml:space="preserve">Total de la masse salariale : </t>
  </si>
  <si>
    <t>2/3 des dépenses salariales réalisées en France et en Europe</t>
  </si>
  <si>
    <t>Total Bareme "Auteurs et collaborateurs de création"</t>
  </si>
  <si>
    <t xml:space="preserve">   II - CRITERES "Contribution au développement de la création"</t>
  </si>
  <si>
    <t>Création d'origine patrimoniale</t>
  </si>
  <si>
    <t>­ Le jeu est inspiré d'une œuvre reconnue du patrimoine, artistique et scientifique européen.</t>
  </si>
  <si>
    <t xml:space="preserve">Laquelle : </t>
  </si>
  <si>
    <t>OU</t>
  </si>
  <si>
    <t>­  Le jeu est adapté d'une œuvre cinématographique, audiovisuelle, littéraire, artistique ou d'une bande dessinée.</t>
  </si>
  <si>
    <t>Originalité de la création</t>
  </si>
  <si>
    <t>Contenus culturels</t>
  </si>
  <si>
    <t>­ Le jeu repose sur une narration</t>
  </si>
  <si>
    <t>­ Les dépenses artistiques représentent plus de 50% du coût de développement  :</t>
  </si>
  <si>
    <t xml:space="preserve">Montant des dépenses artistiques : </t>
  </si>
  <si>
    <t xml:space="preserve">Coût total de développement : </t>
  </si>
  <si>
    <t xml:space="preserve">Pourcentage : </t>
  </si>
  <si>
    <t xml:space="preserve">­ La version originale de la bible est écrite en français   </t>
  </si>
  <si>
    <t xml:space="preserve">­ Le jeu vidéo est édité dans au moins 3 langues en vigueur dans l'Union européenne : </t>
  </si>
  <si>
    <t>Langue 1 :</t>
  </si>
  <si>
    <t>Langue 2 :</t>
  </si>
  <si>
    <t>Langue 3 :</t>
  </si>
  <si>
    <t xml:space="preserve">­ Traitement de problématiques politiques, sociales ou culturelles ou de valeurs spécifiques </t>
  </si>
  <si>
    <t>aux sociétés européennes</t>
  </si>
  <si>
    <t>Localisation des dépenses et nationalité des auteurs et collaborateurs de création</t>
  </si>
  <si>
    <t>­ 80% des dépenses de développement réalisées en France et en Europe :</t>
  </si>
  <si>
    <t xml:space="preserve">Montant des dépenses en France et en Europe : </t>
  </si>
  <si>
    <t xml:space="preserve">­ Le jeu vidéo fait intervenir auteurs et collaborateurs de l'Union européenne : </t>
  </si>
  <si>
    <t xml:space="preserve">Total Barème Auteurs &amp; collaborateurs : </t>
  </si>
  <si>
    <t>Innovations technologiques et éditoriales</t>
  </si>
  <si>
    <t>interface homme et machine,</t>
  </si>
  <si>
    <t>contenu généré par les utilisateurs,</t>
  </si>
  <si>
    <t>intelligence artificielle,</t>
  </si>
  <si>
    <t>rendu,</t>
  </si>
  <si>
    <t>interactivité et fonctionnalité multi-joueurs,</t>
  </si>
  <si>
    <t xml:space="preserve">structure narrative. </t>
  </si>
  <si>
    <t>Sous-total innovations technologiques</t>
  </si>
  <si>
    <t>Max. 3 pts</t>
  </si>
  <si>
    <t>Total Critères "Contribution au développement de la création"</t>
  </si>
  <si>
    <t xml:space="preserve">   RESULTATS </t>
  </si>
  <si>
    <t>I - Barème  "Auteurs et collaborateurs de création"</t>
  </si>
  <si>
    <t>minimum</t>
  </si>
  <si>
    <t>II - Critères "Contribution au développement de la création"</t>
  </si>
  <si>
    <t xml:space="preserve">La société est-elle éligible au crédit d'impôt ? </t>
  </si>
  <si>
    <t>Avis du Comité d'expert :</t>
  </si>
  <si>
    <t xml:space="preserve">Société </t>
  </si>
  <si>
    <t>Nom du projet</t>
  </si>
  <si>
    <t>Les montants sont à indiquer en Hors Taxes (HT)</t>
  </si>
  <si>
    <t>Réunion</t>
  </si>
  <si>
    <t>Hors Réunion</t>
  </si>
  <si>
    <t xml:space="preserve">Total </t>
  </si>
  <si>
    <t>Compte</t>
  </si>
  <si>
    <t>Nom</t>
  </si>
  <si>
    <t>Adresse</t>
  </si>
  <si>
    <t>Réf. Facture</t>
  </si>
  <si>
    <t>Date facture</t>
  </si>
  <si>
    <t>Montant HT</t>
  </si>
  <si>
    <t>1- Rémunération des auteurs</t>
  </si>
  <si>
    <t>2- Dépenses de personnels</t>
  </si>
  <si>
    <t>3- Amortissements et immobilisations</t>
  </si>
  <si>
    <t>4 – Dépenses de fonctionnement</t>
  </si>
  <si>
    <t>5- Sous traitance</t>
  </si>
  <si>
    <t>6 – Divers</t>
  </si>
  <si>
    <t>TOTAL GENERAL</t>
  </si>
  <si>
    <t>CACHET DE L'ENTREPRISE</t>
  </si>
  <si>
    <t>DATE</t>
  </si>
  <si>
    <t>NOM, PRÉNOM ET SIGNATURE DU RESPONSABLE LÉGAL</t>
  </si>
  <si>
    <t>SIGNATURE ET CACHET DE L’EXPERT COMPTABLE</t>
  </si>
  <si>
    <t>4 – Budget définitif de</t>
  </si>
  <si>
    <t>production</t>
  </si>
  <si>
    <t>prototypage</t>
  </si>
  <si>
    <t>à préciser</t>
  </si>
  <si>
    <t>Période d’éligibilité des dépenses :</t>
  </si>
  <si>
    <t xml:space="preserve">INSTRUCTION </t>
  </si>
  <si>
    <t>Montant écarté</t>
  </si>
  <si>
    <t>observations</t>
  </si>
  <si>
    <t>RÉCAPITULATIF</t>
  </si>
  <si>
    <t>Dépenses Réalisées</t>
  </si>
  <si>
    <t>« NOM DU PROJET »</t>
  </si>
  <si>
    <t xml:space="preserve">INSTRUCTION RÉGION RÉUNION </t>
  </si>
  <si>
    <t>POSTE</t>
  </si>
  <si>
    <t xml:space="preserve">LIBELLE </t>
  </si>
  <si>
    <t xml:space="preserve">Montant écarté </t>
  </si>
  <si>
    <t>I</t>
  </si>
  <si>
    <t>II</t>
  </si>
  <si>
    <t>III</t>
  </si>
  <si>
    <t>IV</t>
  </si>
  <si>
    <t>V</t>
  </si>
  <si>
    <t>VI</t>
  </si>
  <si>
    <t>Etat récapitulatif des dépenses réalisées :</t>
  </si>
  <si>
    <t>RÉMUNÉRATION DES AUTEURS</t>
  </si>
  <si>
    <t>DÉPENSES DE PERSONNEL</t>
  </si>
  <si>
    <t>AMORTISSEMENTS ET IMMOBILISATIONS</t>
  </si>
  <si>
    <t>DÉPENSES DE FONCTIONNEMENT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</si>
</sst>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#,##0.00\ &quot;€&quot;;[Red]\-#,##0.00\ &quot;€&quot;"/>
    <numFmt numFmtId="164" formatCode="_-* #,##0.00&quot; €&quot;_-;\-* #,##0.00&quot; €&quot;_-;_-* \-??&quot; €&quot;_-;_-@_-"/>
    <numFmt numFmtId="165" formatCode="_-* #,##0&quot; €&quot;_-;\-* #,##0&quot; €&quot;_-;_-* &quot;- €&quot;_-;_-@_-"/>
    <numFmt numFmtId="166" formatCode="0\ %"/>
    <numFmt numFmtId="167" formatCode="#,##0_ ;\-#,##0\ "/>
    <numFmt numFmtId="168" formatCode="\ #,##0.00&quot;    &quot;;\-#,##0.00&quot;    &quot;;\-#&quot;    &quot;;@\ "/>
    <numFmt numFmtId="169" formatCode="#,##0.00\ [$€-40C];[Red]\-#,##0.00\ [$€-40C]"/>
    <numFmt numFmtId="170" formatCode="dd/mm/yy"/>
    <numFmt numFmtId="171" formatCode="#,###.00"/>
    <numFmt numFmtId="172" formatCode="\-#,##0.00&quot;    &quot;;&quot;- &quot;#,##0.00&quot;    &quot;;\-#&quot;    &quot;;@\ "/>
    <numFmt numFmtId="173" formatCode="\ * #,##0.00&quot;    &quot;;\-* #,##0.00&quot;    &quot;;\ * \-#&quot;    &quot;;\ @\ "/>
    <numFmt numFmtId="174" formatCode="#,##0.00\ [$€-1];[Red]#,##0.00\ [$€-1]"/>
  </numFmts>
  <fonts count="89">
    <font>
      <sz val="10"/>
      <name val="Arial"/>
    </font>
    <font>
      <sz val="10"/>
      <name val="Arial"/>
      <family val="2"/>
      <charset val="1"/>
    </font>
    <font>
      <sz val="22"/>
      <name val="Arial"/>
      <family val="2"/>
      <charset val="1"/>
    </font>
    <font>
      <sz val="24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i/>
      <sz val="10"/>
      <color indexed="30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b/>
      <sz val="18"/>
      <name val="Arial"/>
      <family val="2"/>
      <charset val="1"/>
    </font>
    <font>
      <sz val="11"/>
      <name val="Calibri"/>
      <family val="2"/>
      <charset val="1"/>
    </font>
    <font>
      <sz val="12"/>
      <name val="Calibri"/>
      <family val="2"/>
      <charset val="1"/>
    </font>
    <font>
      <sz val="12"/>
      <color indexed="8"/>
      <name val="Calibri"/>
      <family val="2"/>
      <charset val="1"/>
    </font>
    <font>
      <sz val="12"/>
      <color indexed="8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</font>
    <font>
      <sz val="11"/>
      <name val="Gentium Basic"/>
      <charset val="1"/>
    </font>
    <font>
      <sz val="12"/>
      <color indexed="8"/>
      <name val="Arial"/>
      <family val="2"/>
      <charset val="1"/>
    </font>
    <font>
      <sz val="12"/>
      <name val="Wingdings"/>
      <charset val="2"/>
    </font>
    <font>
      <u/>
      <sz val="12"/>
      <color indexed="12"/>
      <name val="Arial"/>
      <family val="2"/>
      <charset val="1"/>
    </font>
    <font>
      <u/>
      <sz val="10"/>
      <color indexed="12"/>
      <name val="Arial"/>
      <family val="2"/>
      <charset val="1"/>
    </font>
    <font>
      <sz val="8"/>
      <name val="Arial"/>
      <family val="2"/>
      <charset val="1"/>
    </font>
    <font>
      <b/>
      <i/>
      <u/>
      <sz val="8"/>
      <name val="Arial"/>
      <family val="2"/>
      <charset val="1"/>
    </font>
    <font>
      <sz val="26"/>
      <name val="Arial"/>
      <family val="2"/>
    </font>
    <font>
      <sz val="2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i/>
      <sz val="8"/>
      <color indexed="10"/>
      <name val="Arial"/>
      <family val="2"/>
    </font>
    <font>
      <i/>
      <sz val="8"/>
      <color indexed="54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10"/>
      <color indexed="2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54"/>
      <name val="Arial"/>
      <family val="2"/>
    </font>
    <font>
      <b/>
      <i/>
      <sz val="9"/>
      <color indexed="20"/>
      <name val="Arial"/>
      <family val="2"/>
    </font>
    <font>
      <b/>
      <sz val="9"/>
      <color indexed="36"/>
      <name val="Arial"/>
      <family val="2"/>
    </font>
    <font>
      <sz val="9"/>
      <color indexed="5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44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color indexed="17"/>
      <name val="Arial"/>
      <family val="2"/>
    </font>
    <font>
      <b/>
      <i/>
      <sz val="8"/>
      <color indexed="23"/>
      <name val="Arial"/>
      <family val="2"/>
    </font>
    <font>
      <b/>
      <sz val="9"/>
      <color indexed="17"/>
      <name val="Arial"/>
      <family val="2"/>
    </font>
    <font>
      <b/>
      <sz val="9"/>
      <color indexed="25"/>
      <name val="Arial"/>
      <family val="2"/>
    </font>
    <font>
      <sz val="9"/>
      <color indexed="17"/>
      <name val="Arial"/>
      <family val="2"/>
    </font>
    <font>
      <sz val="9"/>
      <color indexed="25"/>
      <name val="Arial"/>
      <family val="2"/>
    </font>
    <font>
      <sz val="10"/>
      <color indexed="25"/>
      <name val="Arial"/>
      <family val="2"/>
    </font>
    <font>
      <i/>
      <sz val="8"/>
      <name val="Arial"/>
      <family val="2"/>
    </font>
    <font>
      <b/>
      <i/>
      <sz val="10"/>
      <color indexed="53"/>
      <name val="Arial"/>
      <family val="2"/>
    </font>
    <font>
      <sz val="10"/>
      <color indexed="17"/>
      <name val="Arial"/>
    </font>
    <font>
      <b/>
      <sz val="10"/>
      <color indexed="17"/>
      <name val="Arial"/>
    </font>
    <font>
      <sz val="10"/>
      <color indexed="23"/>
      <name val="Arial"/>
    </font>
    <font>
      <sz val="8"/>
      <color indexed="8"/>
      <name val="Tahoma"/>
      <family val="2"/>
    </font>
    <font>
      <b/>
      <u/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60"/>
      <name val="Arial"/>
    </font>
    <font>
      <sz val="10"/>
      <color indexed="8"/>
      <name val="Arial1"/>
    </font>
    <font>
      <sz val="10"/>
      <name val="Arial1"/>
    </font>
    <font>
      <sz val="10"/>
      <color indexed="8"/>
      <name val="Arial"/>
      <family val="2"/>
    </font>
    <font>
      <sz val="10"/>
      <color indexed="60"/>
      <name val="Arial"/>
      <family val="2"/>
      <charset val="1"/>
    </font>
    <font>
      <sz val="11"/>
      <color indexed="60"/>
      <name val="Arial"/>
      <family val="2"/>
    </font>
    <font>
      <sz val="10"/>
      <color indexed="60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</font>
    <font>
      <sz val="10"/>
      <name val="Arial"/>
    </font>
    <font>
      <b/>
      <sz val="13.5"/>
      <color rgb="FFC9211E"/>
      <name val="Arial"/>
      <family val="2"/>
    </font>
    <font>
      <sz val="10"/>
      <color rgb="FF000000"/>
      <name val="Calibri"/>
      <family val="2"/>
    </font>
    <font>
      <sz val="10"/>
      <color rgb="FFFF3300"/>
      <name val="Arial"/>
      <family val="2"/>
    </font>
    <font>
      <b/>
      <sz val="13.5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2"/>
      </patternFill>
    </fill>
    <fill>
      <patternFill patternType="solid">
        <fgColor indexed="31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FAF46"/>
        <bgColor indexed="64"/>
      </patternFill>
    </fill>
    <fill>
      <patternFill patternType="solid">
        <fgColor rgb="FF729FC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693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D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3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46"/>
      </left>
      <right style="medium">
        <color indexed="20"/>
      </right>
      <top/>
      <bottom style="medium">
        <color indexed="20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/>
      <top/>
      <bottom style="thin">
        <color indexed="5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  <diagonal/>
    </border>
    <border>
      <left style="medium">
        <color indexed="18"/>
      </left>
      <right/>
      <top/>
      <bottom/>
      <diagonal/>
    </border>
    <border>
      <left style="thin">
        <color indexed="54"/>
      </left>
      <right style="medium">
        <color indexed="62"/>
      </right>
      <top style="thin">
        <color indexed="54"/>
      </top>
      <bottom style="medium">
        <color indexed="62"/>
      </bottom>
      <diagonal/>
    </border>
    <border>
      <left style="thin">
        <color indexed="36"/>
      </left>
      <right style="medium">
        <color indexed="36"/>
      </right>
      <top style="thin">
        <color indexed="36"/>
      </top>
      <bottom style="medium">
        <color indexed="36"/>
      </bottom>
      <diagonal/>
    </border>
    <border>
      <left style="thin">
        <color indexed="54"/>
      </left>
      <right style="medium">
        <color indexed="54"/>
      </right>
      <top style="thin">
        <color indexed="54"/>
      </top>
      <bottom/>
      <diagonal/>
    </border>
    <border>
      <left/>
      <right style="medium">
        <color indexed="36"/>
      </right>
      <top/>
      <bottom style="thin">
        <color indexed="18"/>
      </bottom>
      <diagonal/>
    </border>
    <border>
      <left/>
      <right style="medium">
        <color indexed="36"/>
      </right>
      <top/>
      <bottom style="medium">
        <color indexed="36"/>
      </bottom>
      <diagonal/>
    </border>
    <border>
      <left style="thin">
        <color indexed="54"/>
      </left>
      <right style="medium">
        <color indexed="36"/>
      </right>
      <top style="thin">
        <color indexed="18"/>
      </top>
      <bottom style="medium">
        <color indexed="36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medium">
        <color indexed="62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62"/>
      </right>
      <top style="thin">
        <color indexed="5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2"/>
      </bottom>
      <diagonal/>
    </border>
    <border>
      <left style="thin">
        <color indexed="50"/>
      </left>
      <right style="medium">
        <color indexed="17"/>
      </right>
      <top style="thin">
        <color indexed="50"/>
      </top>
      <bottom style="medium">
        <color indexed="17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0"/>
      </left>
      <right style="medium">
        <color indexed="20"/>
      </right>
      <top style="thin">
        <color indexed="20"/>
      </top>
      <bottom style="medium">
        <color indexed="20"/>
      </bottom>
      <diagonal/>
    </border>
    <border>
      <left style="thin">
        <color indexed="50"/>
      </left>
      <right/>
      <top/>
      <bottom style="thin">
        <color indexed="5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6">
    <xf numFmtId="0" fontId="0" fillId="0" borderId="0"/>
    <xf numFmtId="164" fontId="81" fillId="0" borderId="0" applyFill="0" applyBorder="0" applyAlignment="0" applyProtection="0"/>
    <xf numFmtId="0" fontId="21" fillId="0" borderId="0" applyBorder="0" applyProtection="0"/>
    <xf numFmtId="168" fontId="81" fillId="0" borderId="0" applyFill="0" applyBorder="0" applyAlignment="0" applyProtection="0"/>
    <xf numFmtId="0" fontId="1" fillId="0" borderId="0"/>
    <xf numFmtId="166" fontId="81" fillId="0" borderId="0" applyFill="0" applyBorder="0" applyAlignment="0" applyProtection="0"/>
  </cellStyleXfs>
  <cellXfs count="584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2" borderId="0" xfId="0" applyFill="1" applyProtection="1"/>
    <xf numFmtId="0" fontId="0" fillId="2" borderId="0" xfId="0" applyFill="1" applyAlignment="1" applyProtection="1"/>
    <xf numFmtId="0" fontId="0" fillId="2" borderId="0" xfId="0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/>
    <xf numFmtId="0" fontId="4" fillId="2" borderId="0" xfId="0" applyFont="1" applyFill="1" applyBorder="1" applyAlignment="1"/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0" fontId="0" fillId="2" borderId="0" xfId="0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/>
    <xf numFmtId="0" fontId="9" fillId="2" borderId="0" xfId="0" applyFont="1" applyFill="1" applyBorder="1" applyProtection="1"/>
    <xf numFmtId="0" fontId="10" fillId="2" borderId="0" xfId="0" applyFont="1" applyFill="1" applyBorder="1" applyProtection="1"/>
    <xf numFmtId="0" fontId="11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4" fillId="2" borderId="0" xfId="0" applyFont="1" applyFill="1" applyBorder="1" applyAlignment="1" applyProtection="1">
      <alignment horizontal="left"/>
    </xf>
    <xf numFmtId="0" fontId="14" fillId="2" borderId="0" xfId="0" applyFont="1" applyFill="1" applyAlignment="1">
      <alignment horizontal="left"/>
    </xf>
    <xf numFmtId="0" fontId="7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14" fillId="2" borderId="0" xfId="4" applyFont="1" applyFill="1" applyBorder="1" applyAlignment="1" applyProtection="1">
      <alignment horizontal="left" vertical="center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/>
    <xf numFmtId="0" fontId="5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/>
    <xf numFmtId="0" fontId="7" fillId="2" borderId="0" xfId="0" applyFont="1" applyFill="1" applyBorder="1"/>
    <xf numFmtId="49" fontId="4" fillId="2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/>
      <protection locked="0"/>
    </xf>
    <xf numFmtId="0" fontId="19" fillId="2" borderId="0" xfId="0" applyFont="1" applyFill="1"/>
    <xf numFmtId="0" fontId="4" fillId="2" borderId="0" xfId="0" applyFont="1" applyFill="1"/>
    <xf numFmtId="0" fontId="20" fillId="2" borderId="0" xfId="2" applyFont="1" applyFill="1" applyBorder="1" applyAlignment="1" applyProtection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22" fillId="2" borderId="0" xfId="0" applyFont="1" applyFill="1"/>
    <xf numFmtId="0" fontId="5" fillId="2" borderId="0" xfId="0" applyFont="1" applyFill="1" applyAlignment="1">
      <alignment horizontal="center"/>
    </xf>
    <xf numFmtId="0" fontId="23" fillId="2" borderId="0" xfId="0" applyFont="1" applyFill="1" applyAlignment="1">
      <alignment horizontal="left"/>
    </xf>
    <xf numFmtId="0" fontId="0" fillId="0" borderId="0" xfId="0" applyAlignment="1"/>
    <xf numFmtId="0" fontId="0" fillId="0" borderId="0" xfId="0" applyFill="1"/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9" fillId="0" borderId="1" xfId="0" applyFont="1" applyBorder="1"/>
    <xf numFmtId="0" fontId="27" fillId="0" borderId="0" xfId="0" applyFont="1" applyAlignment="1" applyProtection="1">
      <alignment horizontal="center"/>
    </xf>
    <xf numFmtId="0" fontId="27" fillId="0" borderId="0" xfId="0" applyFont="1" applyFill="1" applyAlignment="1" applyProtection="1">
      <alignment horizontal="center"/>
    </xf>
    <xf numFmtId="0" fontId="27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 applyBorder="1" applyAlignment="1"/>
    <xf numFmtId="0" fontId="27" fillId="0" borderId="0" xfId="0" applyFont="1" applyFill="1" applyBorder="1" applyAlignment="1" applyProtection="1">
      <alignment horizontal="center"/>
    </xf>
    <xf numFmtId="0" fontId="27" fillId="0" borderId="0" xfId="0" applyFont="1" applyFill="1" applyProtection="1"/>
    <xf numFmtId="0" fontId="27" fillId="0" borderId="0" xfId="0" applyFont="1" applyBorder="1" applyAlignment="1">
      <alignment horizontal="center" vertical="center"/>
    </xf>
    <xf numFmtId="0" fontId="29" fillId="0" borderId="0" xfId="0" applyFont="1" applyFill="1" applyProtection="1"/>
    <xf numFmtId="0" fontId="29" fillId="0" borderId="0" xfId="0" applyFont="1" applyFill="1" applyBorder="1" applyProtection="1"/>
    <xf numFmtId="165" fontId="27" fillId="0" borderId="0" xfId="0" applyNumberFormat="1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/>
    <xf numFmtId="0" fontId="27" fillId="0" borderId="0" xfId="0" applyFont="1" applyFill="1" applyAlignment="1" applyProtection="1"/>
    <xf numFmtId="0" fontId="27" fillId="0" borderId="0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Alignment="1" applyProtection="1"/>
    <xf numFmtId="0" fontId="27" fillId="0" borderId="0" xfId="0" applyFont="1" applyFill="1" applyBorder="1" applyProtection="1"/>
    <xf numFmtId="0" fontId="27" fillId="0" borderId="0" xfId="0" applyFont="1" applyFill="1" applyBorder="1" applyAlignment="1" applyProtection="1">
      <alignment horizontal="left"/>
    </xf>
    <xf numFmtId="165" fontId="27" fillId="3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/>
    <xf numFmtId="0" fontId="27" fillId="0" borderId="0" xfId="0" applyFont="1" applyBorder="1" applyAlignment="1" applyProtection="1"/>
    <xf numFmtId="0" fontId="27" fillId="0" borderId="0" xfId="0" applyFont="1" applyProtection="1"/>
    <xf numFmtId="0" fontId="29" fillId="0" borderId="0" xfId="0" applyFont="1" applyFill="1" applyBorder="1" applyAlignment="1" applyProtection="1">
      <protection locked="0"/>
    </xf>
    <xf numFmtId="0" fontId="27" fillId="0" borderId="0" xfId="0" applyFont="1" applyAlignment="1" applyProtection="1">
      <alignment horizontal="center" vertical="center"/>
    </xf>
    <xf numFmtId="0" fontId="33" fillId="0" borderId="0" xfId="0" applyFont="1"/>
    <xf numFmtId="0" fontId="29" fillId="0" borderId="0" xfId="0" applyFont="1" applyFill="1" applyBorder="1" applyAlignment="1" applyProtection="1">
      <alignment horizontal="center"/>
    </xf>
    <xf numFmtId="0" fontId="27" fillId="0" borderId="0" xfId="0" applyFont="1" applyBorder="1"/>
    <xf numFmtId="0" fontId="37" fillId="0" borderId="0" xfId="0" applyFont="1"/>
    <xf numFmtId="0" fontId="37" fillId="0" borderId="0" xfId="0" applyFont="1" applyFill="1"/>
    <xf numFmtId="0" fontId="41" fillId="0" borderId="0" xfId="0" applyFont="1" applyFill="1" applyBorder="1"/>
    <xf numFmtId="0" fontId="0" fillId="0" borderId="0" xfId="0" applyFill="1" applyBorder="1" applyAlignment="1"/>
    <xf numFmtId="0" fontId="0" fillId="0" borderId="0" xfId="0" applyFont="1" applyFill="1" applyBorder="1"/>
    <xf numFmtId="0" fontId="0" fillId="0" borderId="0" xfId="0" applyFill="1" applyProtection="1"/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47" fillId="0" borderId="0" xfId="0" applyFont="1" applyAlignment="1" applyProtection="1">
      <alignment horizontal="right"/>
    </xf>
    <xf numFmtId="0" fontId="27" fillId="0" borderId="0" xfId="0" applyFont="1" applyFill="1" applyBorder="1" applyAlignment="1" applyProtection="1"/>
    <xf numFmtId="165" fontId="27" fillId="0" borderId="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Protection="1"/>
    <xf numFmtId="0" fontId="27" fillId="0" borderId="0" xfId="0" applyFont="1" applyFill="1" applyProtection="1">
      <protection locked="0"/>
    </xf>
    <xf numFmtId="0" fontId="47" fillId="0" borderId="0" xfId="0" applyFont="1" applyFill="1" applyProtection="1"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protection locked="0"/>
    </xf>
    <xf numFmtId="0" fontId="27" fillId="0" borderId="0" xfId="0" applyFont="1" applyFill="1" applyAlignment="1" applyProtection="1">
      <protection locked="0"/>
    </xf>
    <xf numFmtId="0" fontId="27" fillId="0" borderId="0" xfId="0" applyFont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165" fontId="29" fillId="0" borderId="0" xfId="0" applyNumberFormat="1" applyFont="1" applyFill="1" applyBorder="1" applyAlignment="1" applyProtection="1">
      <alignment horizontal="center"/>
    </xf>
    <xf numFmtId="0" fontId="27" fillId="0" borderId="0" xfId="0" applyFont="1" applyFill="1" applyAlignment="1"/>
    <xf numFmtId="0" fontId="25" fillId="0" borderId="0" xfId="0" applyFont="1" applyBorder="1" applyAlignment="1">
      <alignment horizontal="center" vertical="center"/>
    </xf>
    <xf numFmtId="0" fontId="0" fillId="0" borderId="0" xfId="0" applyBorder="1"/>
    <xf numFmtId="0" fontId="27" fillId="0" borderId="1" xfId="0" applyFont="1" applyFill="1" applyBorder="1" applyAlignment="1">
      <alignment horizontal="left"/>
    </xf>
    <xf numFmtId="0" fontId="0" fillId="0" borderId="1" xfId="0" applyBorder="1"/>
    <xf numFmtId="0" fontId="27" fillId="0" borderId="4" xfId="0" applyFont="1" applyFill="1" applyBorder="1"/>
    <xf numFmtId="0" fontId="27" fillId="0" borderId="4" xfId="0" applyFont="1" applyFill="1" applyBorder="1" applyAlignment="1">
      <alignment horizontal="left"/>
    </xf>
    <xf numFmtId="0" fontId="48" fillId="0" borderId="0" xfId="0" applyFont="1"/>
    <xf numFmtId="0" fontId="49" fillId="0" borderId="1" xfId="0" applyFont="1" applyBorder="1"/>
    <xf numFmtId="0" fontId="49" fillId="0" borderId="1" xfId="0" applyFont="1" applyBorder="1" applyAlignment="1"/>
    <xf numFmtId="0" fontId="48" fillId="0" borderId="1" xfId="0" applyFont="1" applyBorder="1"/>
    <xf numFmtId="0" fontId="49" fillId="0" borderId="1" xfId="0" applyFont="1" applyFill="1" applyBorder="1"/>
    <xf numFmtId="0" fontId="49" fillId="0" borderId="0" xfId="0" applyFont="1" applyFill="1" applyBorder="1"/>
    <xf numFmtId="0" fontId="49" fillId="0" borderId="0" xfId="0" applyFont="1" applyFill="1" applyBorder="1" applyProtection="1"/>
    <xf numFmtId="0" fontId="48" fillId="0" borderId="0" xfId="0" applyFont="1" applyFill="1" applyBorder="1" applyProtection="1"/>
    <xf numFmtId="0" fontId="48" fillId="0" borderId="0" xfId="0" applyFont="1" applyFill="1" applyBorder="1"/>
    <xf numFmtId="165" fontId="33" fillId="0" borderId="0" xfId="0" applyNumberFormat="1" applyFont="1" applyFill="1" applyBorder="1" applyAlignment="1" applyProtection="1">
      <alignment horizontal="center"/>
    </xf>
    <xf numFmtId="0" fontId="50" fillId="0" borderId="5" xfId="0" applyFont="1" applyFill="1" applyBorder="1" applyAlignment="1" applyProtection="1">
      <alignment horizontal="left"/>
    </xf>
    <xf numFmtId="0" fontId="50" fillId="0" borderId="6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3" fillId="0" borderId="0" xfId="0" applyFont="1" applyProtection="1">
      <protection locked="0"/>
    </xf>
    <xf numFmtId="0" fontId="0" fillId="0" borderId="0" xfId="0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37" fillId="0" borderId="0" xfId="0" applyFont="1" applyProtection="1"/>
    <xf numFmtId="0" fontId="33" fillId="0" borderId="1" xfId="0" applyFont="1" applyBorder="1" applyProtection="1"/>
    <xf numFmtId="0" fontId="37" fillId="0" borderId="1" xfId="0" applyFont="1" applyBorder="1" applyProtection="1"/>
    <xf numFmtId="0" fontId="51" fillId="0" borderId="0" xfId="0" applyFont="1"/>
    <xf numFmtId="0" fontId="37" fillId="0" borderId="0" xfId="0" applyFont="1" applyAlignment="1" applyProtection="1">
      <alignment horizontal="center"/>
    </xf>
    <xf numFmtId="0" fontId="37" fillId="0" borderId="0" xfId="0" applyFont="1" applyAlignment="1">
      <alignment horizontal="center"/>
    </xf>
    <xf numFmtId="0" fontId="33" fillId="0" borderId="0" xfId="0" applyFont="1" applyProtection="1"/>
    <xf numFmtId="0" fontId="33" fillId="0" borderId="0" xfId="0" applyFont="1" applyFill="1" applyBorder="1" applyProtection="1"/>
    <xf numFmtId="0" fontId="37" fillId="0" borderId="0" xfId="0" applyFont="1" applyFill="1" applyAlignment="1" applyProtection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>
      <alignment horizontal="center"/>
    </xf>
    <xf numFmtId="0" fontId="37" fillId="0" borderId="0" xfId="0" applyFont="1" applyAlignment="1" applyProtection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Fill="1" applyProtection="1"/>
    <xf numFmtId="0" fontId="37" fillId="0" borderId="0" xfId="0" applyFont="1" applyFill="1" applyBorder="1" applyProtection="1"/>
    <xf numFmtId="0" fontId="33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left" vertical="center"/>
    </xf>
    <xf numFmtId="165" fontId="37" fillId="0" borderId="0" xfId="0" applyNumberFormat="1" applyFont="1" applyFill="1" applyBorder="1" applyAlignment="1" applyProtection="1">
      <alignment horizontal="left" vertical="center"/>
    </xf>
    <xf numFmtId="0" fontId="37" fillId="0" borderId="0" xfId="0" applyFont="1" applyFill="1" applyAlignment="1" applyProtection="1">
      <alignment horizontal="left"/>
    </xf>
    <xf numFmtId="0" fontId="52" fillId="0" borderId="0" xfId="0" applyFont="1" applyProtection="1"/>
    <xf numFmtId="0" fontId="52" fillId="0" borderId="0" xfId="0" applyFont="1" applyFill="1" applyAlignment="1" applyProtection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/>
    <xf numFmtId="0" fontId="37" fillId="2" borderId="0" xfId="0" applyFont="1" applyFill="1" applyProtection="1"/>
    <xf numFmtId="0" fontId="37" fillId="2" borderId="0" xfId="0" applyFont="1" applyFill="1" applyBorder="1" applyAlignment="1" applyProtection="1">
      <alignment horizontal="left"/>
    </xf>
    <xf numFmtId="0" fontId="37" fillId="2" borderId="0" xfId="0" applyFont="1" applyFill="1" applyBorder="1" applyAlignment="1" applyProtection="1">
      <alignment horizontal="center"/>
    </xf>
    <xf numFmtId="165" fontId="37" fillId="2" borderId="5" xfId="0" applyNumberFormat="1" applyFont="1" applyFill="1" applyBorder="1" applyAlignment="1" applyProtection="1">
      <alignment horizontal="center"/>
      <protection locked="0"/>
    </xf>
    <xf numFmtId="165" fontId="37" fillId="2" borderId="7" xfId="0" applyNumberFormat="1" applyFont="1" applyFill="1" applyBorder="1" applyAlignment="1" applyProtection="1">
      <alignment horizontal="center"/>
      <protection locked="0"/>
    </xf>
    <xf numFmtId="0" fontId="37" fillId="2" borderId="0" xfId="0" applyFont="1" applyFill="1"/>
    <xf numFmtId="0" fontId="37" fillId="0" borderId="0" xfId="0" applyFont="1" applyAlignment="1" applyProtection="1">
      <alignment vertical="center"/>
    </xf>
    <xf numFmtId="0" fontId="37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43" fillId="0" borderId="0" xfId="0" applyFont="1" applyFill="1" applyBorder="1"/>
    <xf numFmtId="0" fontId="42" fillId="0" borderId="0" xfId="0" applyFont="1" applyFill="1" applyBorder="1"/>
    <xf numFmtId="0" fontId="0" fillId="0" borderId="0" xfId="0" applyNumberFormat="1" applyFont="1"/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/>
    <xf numFmtId="0" fontId="39" fillId="0" borderId="0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/>
    </xf>
    <xf numFmtId="0" fontId="37" fillId="3" borderId="9" xfId="0" applyFont="1" applyFill="1" applyBorder="1" applyAlignment="1">
      <alignment horizontal="left"/>
    </xf>
    <xf numFmtId="0" fontId="27" fillId="3" borderId="9" xfId="0" applyFont="1" applyFill="1" applyBorder="1" applyAlignment="1">
      <alignment horizontal="left"/>
    </xf>
    <xf numFmtId="0" fontId="27" fillId="5" borderId="5" xfId="0" applyFont="1" applyFill="1" applyBorder="1" applyAlignment="1" applyProtection="1">
      <protection locked="0"/>
    </xf>
    <xf numFmtId="0" fontId="57" fillId="0" borderId="10" xfId="0" applyNumberFormat="1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29" fillId="0" borderId="0" xfId="0" applyNumberFormat="1" applyFont="1"/>
    <xf numFmtId="0" fontId="27" fillId="0" borderId="0" xfId="0" applyNumberFormat="1" applyFont="1"/>
    <xf numFmtId="0" fontId="57" fillId="0" borderId="0" xfId="0" applyFont="1" applyFill="1"/>
    <xf numFmtId="0" fontId="58" fillId="0" borderId="0" xfId="0" applyFont="1" applyFill="1"/>
    <xf numFmtId="0" fontId="27" fillId="3" borderId="9" xfId="0" applyFont="1" applyFill="1" applyBorder="1" applyAlignment="1" applyProtection="1">
      <protection locked="0"/>
    </xf>
    <xf numFmtId="0" fontId="27" fillId="0" borderId="0" xfId="0" applyFont="1" applyFill="1" applyBorder="1" applyAlignment="1"/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27" fillId="0" borderId="0" xfId="0" applyNumberFormat="1" applyFont="1" applyFill="1"/>
    <xf numFmtId="0" fontId="27" fillId="3" borderId="5" xfId="0" applyFont="1" applyFill="1" applyBorder="1" applyAlignment="1" applyProtection="1">
      <protection locked="0"/>
    </xf>
    <xf numFmtId="0" fontId="38" fillId="0" borderId="0" xfId="0" applyFont="1" applyFill="1" applyBorder="1" applyAlignment="1">
      <alignment horizontal="center"/>
    </xf>
    <xf numFmtId="0" fontId="58" fillId="0" borderId="0" xfId="0" applyFont="1"/>
    <xf numFmtId="0" fontId="58" fillId="0" borderId="0" xfId="0" applyFont="1" applyFill="1" applyBorder="1" applyAlignment="1" applyProtection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/>
    </xf>
    <xf numFmtId="0" fontId="37" fillId="0" borderId="0" xfId="0" applyFont="1" applyBorder="1"/>
    <xf numFmtId="0" fontId="33" fillId="0" borderId="9" xfId="0" applyFont="1" applyFill="1" applyBorder="1" applyAlignment="1"/>
    <xf numFmtId="0" fontId="37" fillId="0" borderId="9" xfId="0" applyFont="1" applyBorder="1"/>
    <xf numFmtId="0" fontId="37" fillId="0" borderId="9" xfId="0" applyFont="1" applyFill="1" applyBorder="1"/>
    <xf numFmtId="0" fontId="33" fillId="0" borderId="13" xfId="0" applyFont="1" applyFill="1" applyBorder="1"/>
    <xf numFmtId="0" fontId="37" fillId="0" borderId="0" xfId="0" applyFont="1" applyFill="1" applyBorder="1"/>
    <xf numFmtId="0" fontId="37" fillId="0" borderId="0" xfId="0" applyNumberFormat="1" applyFont="1" applyBorder="1"/>
    <xf numFmtId="0" fontId="27" fillId="0" borderId="0" xfId="0" applyNumberFormat="1" applyFont="1" applyBorder="1"/>
    <xf numFmtId="0" fontId="37" fillId="0" borderId="0" xfId="0" applyFont="1" applyFill="1" applyBorder="1" applyAlignment="1"/>
    <xf numFmtId="0" fontId="33" fillId="0" borderId="0" xfId="0" applyFont="1" applyFill="1" applyBorder="1" applyAlignment="1">
      <alignment horizontal="center"/>
    </xf>
    <xf numFmtId="0" fontId="37" fillId="0" borderId="0" xfId="0" applyFont="1" applyBorder="1" applyAlignment="1"/>
    <xf numFmtId="0" fontId="33" fillId="0" borderId="0" xfId="0" applyFont="1" applyFill="1" applyBorder="1" applyAlignment="1" applyProtection="1">
      <protection locked="0"/>
    </xf>
    <xf numFmtId="0" fontId="40" fillId="0" borderId="8" xfId="0" applyFont="1" applyFill="1" applyBorder="1" applyAlignment="1">
      <alignment horizontal="center"/>
    </xf>
    <xf numFmtId="0" fontId="27" fillId="4" borderId="5" xfId="0" applyFont="1" applyFill="1" applyBorder="1" applyAlignment="1" applyProtection="1">
      <protection locked="0"/>
    </xf>
    <xf numFmtId="0" fontId="58" fillId="0" borderId="0" xfId="0" applyFont="1" applyFill="1" applyBorder="1"/>
    <xf numFmtId="0" fontId="29" fillId="6" borderId="0" xfId="0" applyFont="1" applyFill="1" applyBorder="1" applyAlignment="1">
      <alignment horizontal="center"/>
    </xf>
    <xf numFmtId="0" fontId="59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58" fillId="0" borderId="0" xfId="0" applyFont="1" applyBorder="1"/>
    <xf numFmtId="0" fontId="33" fillId="0" borderId="9" xfId="0" applyFont="1" applyFill="1" applyBorder="1"/>
    <xf numFmtId="0" fontId="37" fillId="0" borderId="13" xfId="0" applyFont="1" applyFill="1" applyBorder="1"/>
    <xf numFmtId="0" fontId="27" fillId="3" borderId="0" xfId="0" applyFont="1" applyFill="1" applyBorder="1" applyAlignment="1" applyProtection="1">
      <protection locked="0"/>
    </xf>
    <xf numFmtId="0" fontId="27" fillId="4" borderId="0" xfId="0" applyFont="1" applyFill="1" applyBorder="1" applyAlignment="1" applyProtection="1">
      <protection locked="0"/>
    </xf>
    <xf numFmtId="0" fontId="53" fillId="0" borderId="0" xfId="0" applyFont="1" applyBorder="1"/>
    <xf numFmtId="0" fontId="33" fillId="0" borderId="0" xfId="0" applyFont="1" applyFill="1" applyBorder="1" applyAlignment="1"/>
    <xf numFmtId="0" fontId="37" fillId="0" borderId="0" xfId="0" applyFont="1" applyAlignment="1"/>
    <xf numFmtId="0" fontId="37" fillId="0" borderId="0" xfId="0" applyNumberFormat="1" applyFont="1"/>
    <xf numFmtId="165" fontId="33" fillId="0" borderId="0" xfId="0" applyNumberFormat="1" applyFont="1" applyFill="1" applyBorder="1" applyAlignment="1" applyProtection="1">
      <protection locked="0"/>
    </xf>
    <xf numFmtId="0" fontId="59" fillId="0" borderId="0" xfId="0" applyFont="1" applyBorder="1"/>
    <xf numFmtId="0" fontId="37" fillId="3" borderId="0" xfId="0" applyFont="1" applyFill="1" applyAlignment="1"/>
    <xf numFmtId="0" fontId="59" fillId="0" borderId="0" xfId="0" applyFont="1"/>
    <xf numFmtId="0" fontId="0" fillId="0" borderId="9" xfId="0" applyBorder="1"/>
    <xf numFmtId="0" fontId="0" fillId="0" borderId="13" xfId="0" applyBorder="1"/>
    <xf numFmtId="0" fontId="26" fillId="0" borderId="0" xfId="0" applyFont="1"/>
    <xf numFmtId="0" fontId="60" fillId="0" borderId="0" xfId="0" applyFont="1"/>
    <xf numFmtId="0" fontId="60" fillId="0" borderId="0" xfId="0" applyFont="1" applyFill="1" applyBorder="1"/>
    <xf numFmtId="0" fontId="57" fillId="0" borderId="12" xfId="0" applyNumberFormat="1" applyFont="1" applyFill="1" applyBorder="1" applyAlignment="1">
      <alignment horizontal="center"/>
    </xf>
    <xf numFmtId="0" fontId="61" fillId="0" borderId="0" xfId="0" applyNumberFormat="1" applyFont="1"/>
    <xf numFmtId="0" fontId="62" fillId="0" borderId="0" xfId="0" applyFont="1"/>
    <xf numFmtId="0" fontId="63" fillId="0" borderId="0" xfId="0" applyFont="1" applyFill="1" applyBorder="1" applyAlignment="1">
      <alignment horizontal="center" vertical="center"/>
    </xf>
    <xf numFmtId="0" fontId="63" fillId="0" borderId="12" xfId="0" applyNumberFormat="1" applyFont="1" applyFill="1" applyBorder="1" applyAlignment="1">
      <alignment horizontal="center"/>
    </xf>
    <xf numFmtId="0" fontId="64" fillId="0" borderId="0" xfId="0" applyFont="1"/>
    <xf numFmtId="0" fontId="78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3" borderId="0" xfId="0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3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27" fillId="0" borderId="0" xfId="0" applyFont="1" applyAlignment="1" applyProtection="1">
      <protection locked="0"/>
    </xf>
    <xf numFmtId="0" fontId="27" fillId="3" borderId="0" xfId="0" applyFont="1" applyFill="1" applyProtection="1">
      <protection locked="0"/>
    </xf>
    <xf numFmtId="0" fontId="27" fillId="3" borderId="0" xfId="0" applyFont="1" applyFill="1" applyAlignment="1" applyProtection="1">
      <protection locked="0"/>
    </xf>
    <xf numFmtId="0" fontId="29" fillId="0" borderId="1" xfId="0" applyFont="1" applyBorder="1" applyProtection="1">
      <protection locked="0"/>
    </xf>
    <xf numFmtId="0" fontId="27" fillId="0" borderId="1" xfId="0" applyFont="1" applyBorder="1" applyProtection="1">
      <protection locked="0"/>
    </xf>
    <xf numFmtId="0" fontId="27" fillId="0" borderId="1" xfId="0" applyFont="1" applyBorder="1" applyAlignment="1" applyProtection="1">
      <protection locked="0"/>
    </xf>
    <xf numFmtId="0" fontId="27" fillId="0" borderId="1" xfId="0" applyFont="1" applyFill="1" applyBorder="1" applyAlignment="1" applyProtection="1">
      <protection locked="0"/>
    </xf>
    <xf numFmtId="0" fontId="27" fillId="3" borderId="0" xfId="0" applyFont="1" applyFill="1" applyAlignment="1" applyProtection="1">
      <alignment horizontal="center"/>
      <protection locked="0"/>
    </xf>
    <xf numFmtId="0" fontId="27" fillId="0" borderId="0" xfId="0" applyFont="1" applyFill="1" applyBorder="1" applyProtection="1">
      <protection locked="0"/>
    </xf>
    <xf numFmtId="0" fontId="29" fillId="0" borderId="0" xfId="0" applyFont="1" applyFill="1" applyBorder="1" applyProtection="1"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165" fontId="29" fillId="3" borderId="0" xfId="0" applyNumberFormat="1" applyFont="1" applyFill="1" applyBorder="1" applyAlignment="1" applyProtection="1">
      <alignment horizontal="center" vertical="center"/>
      <protection locked="0"/>
    </xf>
    <xf numFmtId="166" fontId="27" fillId="3" borderId="0" xfId="5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Protection="1">
      <protection locked="0"/>
    </xf>
    <xf numFmtId="166" fontId="27" fillId="3" borderId="0" xfId="5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3" borderId="0" xfId="0" applyFont="1" applyFill="1" applyBorder="1" applyAlignment="1" applyProtection="1">
      <alignment horizontal="center"/>
      <protection locked="0"/>
    </xf>
    <xf numFmtId="0" fontId="29" fillId="0" borderId="1" xfId="0" applyFont="1" applyFill="1" applyBorder="1" applyAlignment="1" applyProtection="1">
      <alignment horizontal="left"/>
      <protection locked="0"/>
    </xf>
    <xf numFmtId="165" fontId="29" fillId="3" borderId="0" xfId="0" applyNumberFormat="1" applyFont="1" applyFill="1" applyBorder="1" applyAlignment="1" applyProtection="1">
      <alignment horizontal="center"/>
      <protection locked="0"/>
    </xf>
    <xf numFmtId="165" fontId="31" fillId="3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Border="1" applyAlignment="1" applyProtection="1">
      <protection locked="0"/>
    </xf>
    <xf numFmtId="0" fontId="27" fillId="3" borderId="0" xfId="0" applyFont="1" applyFill="1" applyBorder="1" applyProtection="1">
      <protection locked="0"/>
    </xf>
    <xf numFmtId="164" fontId="27" fillId="3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167" fontId="27" fillId="2" borderId="2" xfId="0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Fill="1" applyBorder="1" applyAlignment="1" applyProtection="1">
      <alignment horizontal="center"/>
      <protection locked="0"/>
    </xf>
    <xf numFmtId="0" fontId="29" fillId="3" borderId="0" xfId="0" applyFont="1" applyFill="1" applyAlignment="1" applyProtection="1">
      <protection locked="0"/>
    </xf>
    <xf numFmtId="0" fontId="29" fillId="3" borderId="0" xfId="0" applyFont="1" applyFill="1" applyBorder="1" applyAlignment="1" applyProtection="1">
      <protection locked="0"/>
    </xf>
    <xf numFmtId="0" fontId="27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3" borderId="0" xfId="0" applyFill="1" applyBorder="1" applyProtection="1">
      <protection locked="0"/>
    </xf>
    <xf numFmtId="0" fontId="29" fillId="3" borderId="0" xfId="0" applyFont="1" applyFill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protection locked="0"/>
    </xf>
    <xf numFmtId="0" fontId="0" fillId="4" borderId="0" xfId="0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center"/>
      <protection locked="0"/>
    </xf>
    <xf numFmtId="0" fontId="29" fillId="0" borderId="0" xfId="0" applyFont="1" applyBorder="1" applyProtection="1">
      <protection locked="0"/>
    </xf>
    <xf numFmtId="0" fontId="27" fillId="0" borderId="0" xfId="0" applyFont="1" applyBorder="1" applyProtection="1">
      <protection locked="0"/>
    </xf>
    <xf numFmtId="0" fontId="27" fillId="0" borderId="3" xfId="0" applyFont="1" applyBorder="1" applyAlignment="1" applyProtection="1">
      <alignment horizontal="center"/>
      <protection locked="0"/>
    </xf>
    <xf numFmtId="0" fontId="38" fillId="0" borderId="0" xfId="0" applyFont="1" applyBorder="1" applyProtection="1">
      <protection locked="0"/>
    </xf>
    <xf numFmtId="0" fontId="40" fillId="4" borderId="0" xfId="0" applyFont="1" applyFill="1" applyAlignment="1" applyProtection="1">
      <protection locked="0"/>
    </xf>
    <xf numFmtId="0" fontId="37" fillId="3" borderId="0" xfId="0" applyFont="1" applyFill="1" applyProtection="1">
      <protection locked="0"/>
    </xf>
    <xf numFmtId="0" fontId="37" fillId="3" borderId="0" xfId="0" applyFont="1" applyFill="1" applyBorder="1" applyAlignment="1" applyProtection="1">
      <protection locked="0"/>
    </xf>
    <xf numFmtId="0" fontId="37" fillId="0" borderId="0" xfId="0" applyFont="1" applyFill="1" applyProtection="1">
      <protection locked="0"/>
    </xf>
    <xf numFmtId="0" fontId="37" fillId="0" borderId="0" xfId="0" applyFont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40" fillId="0" borderId="0" xfId="0" applyFont="1" applyBorder="1" applyProtection="1">
      <protection locked="0"/>
    </xf>
    <xf numFmtId="0" fontId="38" fillId="0" borderId="0" xfId="0" applyFont="1" applyFill="1" applyBorder="1" applyProtection="1">
      <protection locked="0"/>
    </xf>
    <xf numFmtId="0" fontId="39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41" fillId="0" borderId="0" xfId="0" applyFont="1" applyFill="1" applyBorder="1" applyProtection="1">
      <protection locked="0"/>
    </xf>
    <xf numFmtId="0" fontId="42" fillId="0" borderId="0" xfId="0" applyFont="1" applyBorder="1" applyProtection="1">
      <protection locked="0"/>
    </xf>
    <xf numFmtId="0" fontId="33" fillId="0" borderId="3" xfId="0" applyFont="1" applyBorder="1" applyAlignment="1" applyProtection="1">
      <alignment horizontal="center"/>
      <protection locked="0"/>
    </xf>
    <xf numFmtId="0" fontId="43" fillId="0" borderId="0" xfId="0" applyFont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68" fillId="0" borderId="0" xfId="4" applyFont="1" applyAlignment="1" applyProtection="1">
      <alignment horizontal="left" vertical="center"/>
      <protection locked="0"/>
    </xf>
    <xf numFmtId="0" fontId="1" fillId="0" borderId="0" xfId="4" applyAlignment="1" applyProtection="1">
      <alignment vertical="center"/>
      <protection locked="0"/>
    </xf>
    <xf numFmtId="0" fontId="1" fillId="0" borderId="0" xfId="4" applyAlignment="1" applyProtection="1">
      <alignment vertical="center" wrapText="1"/>
      <protection locked="0"/>
    </xf>
    <xf numFmtId="14" fontId="1" fillId="0" borderId="0" xfId="4" applyNumberFormat="1" applyAlignment="1" applyProtection="1">
      <alignment vertical="center"/>
      <protection locked="0"/>
    </xf>
    <xf numFmtId="0" fontId="1" fillId="0" borderId="0" xfId="4" applyProtection="1">
      <protection locked="0"/>
    </xf>
    <xf numFmtId="3" fontId="68" fillId="0" borderId="0" xfId="4" applyNumberFormat="1" applyFont="1" applyAlignment="1" applyProtection="1">
      <alignment horizontal="left" vertical="center"/>
      <protection locked="0"/>
    </xf>
    <xf numFmtId="0" fontId="69" fillId="0" borderId="0" xfId="4" applyFont="1" applyAlignment="1" applyProtection="1">
      <alignment horizontal="left" vertical="center"/>
      <protection locked="0"/>
    </xf>
    <xf numFmtId="0" fontId="68" fillId="0" borderId="0" xfId="4" applyFont="1" applyAlignment="1" applyProtection="1">
      <alignment vertical="center"/>
      <protection locked="0"/>
    </xf>
    <xf numFmtId="0" fontId="68" fillId="0" borderId="0" xfId="0" applyFont="1" applyFill="1" applyBorder="1" applyAlignment="1" applyProtection="1">
      <alignment horizontal="left" vertical="center" indent="1"/>
      <protection locked="0"/>
    </xf>
    <xf numFmtId="0" fontId="25" fillId="0" borderId="22" xfId="0" applyFont="1" applyBorder="1" applyAlignment="1" applyProtection="1">
      <alignment vertical="center"/>
      <protection locked="0"/>
    </xf>
    <xf numFmtId="0" fontId="48" fillId="0" borderId="0" xfId="4" applyFont="1" applyBorder="1" applyAlignment="1" applyProtection="1">
      <alignment horizontal="center" vertical="center"/>
      <protection locked="0"/>
    </xf>
    <xf numFmtId="0" fontId="48" fillId="0" borderId="0" xfId="4" applyFont="1" applyBorder="1" applyAlignment="1" applyProtection="1">
      <alignment vertical="center"/>
      <protection locked="0"/>
    </xf>
    <xf numFmtId="0" fontId="48" fillId="0" borderId="0" xfId="4" applyFont="1" applyBorder="1" applyAlignment="1" applyProtection="1">
      <alignment vertical="center" wrapText="1"/>
      <protection locked="0"/>
    </xf>
    <xf numFmtId="168" fontId="48" fillId="0" borderId="0" xfId="3" applyFont="1" applyFill="1" applyBorder="1" applyAlignment="1" applyProtection="1">
      <alignment vertical="center"/>
      <protection locked="0"/>
    </xf>
    <xf numFmtId="0" fontId="48" fillId="0" borderId="0" xfId="4" applyFont="1" applyProtection="1">
      <protection locked="0"/>
    </xf>
    <xf numFmtId="0" fontId="49" fillId="0" borderId="0" xfId="4" applyFont="1" applyAlignment="1" applyProtection="1">
      <alignment horizontal="center" vertical="center"/>
      <protection locked="0"/>
    </xf>
    <xf numFmtId="0" fontId="49" fillId="0" borderId="0" xfId="4" applyFont="1" applyAlignment="1" applyProtection="1">
      <alignment horizontal="center" vertical="center" wrapText="1"/>
      <protection locked="0"/>
    </xf>
    <xf numFmtId="0" fontId="29" fillId="0" borderId="14" xfId="4" applyFont="1" applyBorder="1" applyAlignment="1" applyProtection="1">
      <alignment horizontal="center" vertical="center" wrapText="1"/>
      <protection locked="0"/>
    </xf>
    <xf numFmtId="0" fontId="68" fillId="0" borderId="14" xfId="4" applyFont="1" applyBorder="1" applyAlignment="1" applyProtection="1">
      <alignment horizontal="center" vertical="center" wrapText="1"/>
      <protection locked="0"/>
    </xf>
    <xf numFmtId="0" fontId="68" fillId="0" borderId="15" xfId="4" applyFont="1" applyBorder="1" applyAlignment="1" applyProtection="1">
      <alignment horizontal="center" vertical="center" wrapText="1"/>
      <protection locked="0"/>
    </xf>
    <xf numFmtId="14" fontId="68" fillId="0" borderId="15" xfId="4" applyNumberFormat="1" applyFont="1" applyBorder="1" applyAlignment="1" applyProtection="1">
      <alignment horizontal="center" vertical="center" wrapText="1"/>
      <protection locked="0"/>
    </xf>
    <xf numFmtId="0" fontId="68" fillId="9" borderId="15" xfId="4" applyFont="1" applyFill="1" applyBorder="1" applyAlignment="1" applyProtection="1">
      <alignment horizontal="center" vertical="center" wrapText="1"/>
      <protection locked="0"/>
    </xf>
    <xf numFmtId="14" fontId="68" fillId="9" borderId="15" xfId="4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4" applyFont="1" applyAlignment="1" applyProtection="1">
      <alignment horizontal="center" vertical="center" wrapText="1"/>
      <protection locked="0"/>
    </xf>
    <xf numFmtId="0" fontId="49" fillId="7" borderId="16" xfId="4" applyFont="1" applyFill="1" applyBorder="1" applyAlignment="1" applyProtection="1">
      <alignment horizontal="left" vertical="center"/>
      <protection locked="0"/>
    </xf>
    <xf numFmtId="0" fontId="49" fillId="7" borderId="17" xfId="4" applyFont="1" applyFill="1" applyBorder="1" applyAlignment="1" applyProtection="1">
      <alignment vertical="center"/>
      <protection locked="0"/>
    </xf>
    <xf numFmtId="0" fontId="48" fillId="7" borderId="17" xfId="4" applyFont="1" applyFill="1" applyBorder="1" applyAlignment="1" applyProtection="1">
      <alignment vertical="center" wrapText="1"/>
      <protection locked="0"/>
    </xf>
    <xf numFmtId="168" fontId="33" fillId="7" borderId="14" xfId="3" applyFont="1" applyFill="1" applyBorder="1" applyAlignment="1" applyProtection="1">
      <alignment vertical="center"/>
      <protection locked="0"/>
    </xf>
    <xf numFmtId="0" fontId="48" fillId="7" borderId="17" xfId="4" applyFont="1" applyFill="1" applyBorder="1" applyAlignment="1" applyProtection="1">
      <alignment vertical="center"/>
      <protection locked="0"/>
    </xf>
    <xf numFmtId="14" fontId="48" fillId="7" borderId="18" xfId="4" applyNumberFormat="1" applyFont="1" applyFill="1" applyBorder="1" applyAlignment="1" applyProtection="1">
      <alignment vertical="center"/>
      <protection locked="0"/>
    </xf>
    <xf numFmtId="0" fontId="48" fillId="0" borderId="0" xfId="4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37" fillId="0" borderId="14" xfId="0" applyFont="1" applyBorder="1" applyAlignment="1" applyProtection="1">
      <alignment vertical="center" wrapText="1"/>
      <protection locked="0"/>
    </xf>
    <xf numFmtId="14" fontId="0" fillId="0" borderId="14" xfId="0" applyNumberFormat="1" applyBorder="1" applyAlignment="1" applyProtection="1">
      <alignment vertical="center"/>
      <protection locked="0"/>
    </xf>
    <xf numFmtId="2" fontId="0" fillId="0" borderId="14" xfId="0" applyNumberForma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14" fontId="0" fillId="0" borderId="14" xfId="0" applyNumberFormat="1" applyFont="1" applyBorder="1" applyAlignment="1" applyProtection="1">
      <alignment vertical="center"/>
      <protection locked="0"/>
    </xf>
    <xf numFmtId="2" fontId="0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169" fontId="33" fillId="7" borderId="14" xfId="3" applyNumberFormat="1" applyFont="1" applyFill="1" applyBorder="1" applyAlignment="1" applyProtection="1">
      <alignment vertical="center"/>
      <protection locked="0"/>
    </xf>
    <xf numFmtId="168" fontId="29" fillId="7" borderId="14" xfId="3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0" fillId="0" borderId="14" xfId="0" applyFont="1" applyFill="1" applyBorder="1" applyAlignment="1" applyProtection="1">
      <alignment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4" xfId="0" applyFont="1" applyFill="1" applyBorder="1" applyAlignment="1" applyProtection="1">
      <alignment vertical="center" wrapText="1"/>
      <protection locked="0"/>
    </xf>
    <xf numFmtId="0" fontId="72" fillId="0" borderId="17" xfId="0" applyNumberFormat="1" applyFont="1" applyBorder="1" applyAlignment="1" applyProtection="1">
      <alignment horizontal="center" vertical="center"/>
      <protection locked="0"/>
    </xf>
    <xf numFmtId="170" fontId="73" fillId="0" borderId="14" xfId="0" applyNumberFormat="1" applyFont="1" applyFill="1" applyBorder="1" applyAlignment="1" applyProtection="1">
      <alignment horizontal="center" vertical="center" wrapText="1"/>
      <protection locked="0"/>
    </xf>
    <xf numFmtId="169" fontId="72" fillId="0" borderId="19" xfId="4" applyNumberFormat="1" applyFont="1" applyFill="1" applyBorder="1" applyAlignment="1" applyProtection="1">
      <alignment vertical="center" wrapText="1"/>
      <protection locked="0"/>
    </xf>
    <xf numFmtId="14" fontId="70" fillId="0" borderId="14" xfId="0" applyNumberFormat="1" applyFont="1" applyFill="1" applyBorder="1" applyAlignment="1" applyProtection="1">
      <alignment vertical="center"/>
      <protection locked="0"/>
    </xf>
    <xf numFmtId="171" fontId="70" fillId="0" borderId="14" xfId="0" applyNumberFormat="1" applyFont="1" applyFill="1" applyBorder="1" applyAlignment="1" applyProtection="1">
      <alignment vertical="center"/>
      <protection locked="0"/>
    </xf>
    <xf numFmtId="0" fontId="74" fillId="0" borderId="0" xfId="4" applyFont="1" applyFill="1" applyAlignment="1" applyProtection="1">
      <alignment vertical="center"/>
      <protection locked="0"/>
    </xf>
    <xf numFmtId="0" fontId="70" fillId="0" borderId="0" xfId="0" applyFont="1" applyFill="1" applyAlignment="1" applyProtection="1">
      <alignment vertical="center"/>
      <protection locked="0"/>
    </xf>
    <xf numFmtId="0" fontId="76" fillId="0" borderId="14" xfId="0" applyFont="1" applyFill="1" applyBorder="1" applyAlignment="1" applyProtection="1">
      <alignment vertical="center" wrapText="1"/>
      <protection locked="0"/>
    </xf>
    <xf numFmtId="0" fontId="70" fillId="0" borderId="14" xfId="0" applyFont="1" applyFill="1" applyBorder="1" applyAlignment="1" applyProtection="1">
      <alignment vertical="center" wrapText="1"/>
      <protection locked="0"/>
    </xf>
    <xf numFmtId="2" fontId="70" fillId="0" borderId="14" xfId="0" applyNumberFormat="1" applyFont="1" applyFill="1" applyBorder="1" applyAlignment="1" applyProtection="1">
      <alignment vertical="center"/>
      <protection locked="0"/>
    </xf>
    <xf numFmtId="0" fontId="75" fillId="0" borderId="0" xfId="4" applyFont="1" applyFill="1" applyAlignment="1" applyProtection="1">
      <alignment vertical="center"/>
      <protection locked="0"/>
    </xf>
    <xf numFmtId="0" fontId="75" fillId="0" borderId="0" xfId="0" applyFont="1" applyFill="1" applyAlignment="1" applyProtection="1">
      <alignment vertical="center"/>
      <protection locked="0"/>
    </xf>
    <xf numFmtId="0" fontId="49" fillId="7" borderId="14" xfId="4" applyFont="1" applyFill="1" applyBorder="1" applyAlignment="1" applyProtection="1">
      <alignment horizontal="left" vertical="center"/>
      <protection locked="0"/>
    </xf>
    <xf numFmtId="0" fontId="49" fillId="7" borderId="20" xfId="4" applyFont="1" applyFill="1" applyBorder="1" applyAlignment="1" applyProtection="1">
      <alignment vertical="center"/>
      <protection locked="0"/>
    </xf>
    <xf numFmtId="0" fontId="48" fillId="7" borderId="21" xfId="4" applyFont="1" applyFill="1" applyBorder="1" applyAlignment="1" applyProtection="1">
      <alignment vertical="center" wrapText="1"/>
      <protection locked="0"/>
    </xf>
    <xf numFmtId="0" fontId="48" fillId="7" borderId="21" xfId="4" applyFont="1" applyFill="1" applyBorder="1" applyAlignment="1" applyProtection="1">
      <alignment vertical="center"/>
      <protection locked="0"/>
    </xf>
    <xf numFmtId="14" fontId="48" fillId="7" borderId="22" xfId="4" applyNumberFormat="1" applyFont="1" applyFill="1" applyBorder="1" applyAlignment="1" applyProtection="1">
      <alignment vertical="center"/>
      <protection locked="0"/>
    </xf>
    <xf numFmtId="168" fontId="77" fillId="7" borderId="14" xfId="3" applyFont="1" applyFill="1" applyBorder="1" applyAlignment="1" applyProtection="1">
      <alignment vertical="center"/>
      <protection locked="0"/>
    </xf>
    <xf numFmtId="0" fontId="37" fillId="0" borderId="14" xfId="4" applyFont="1" applyBorder="1" applyAlignment="1" applyProtection="1">
      <alignment vertical="center" wrapText="1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172" fontId="49" fillId="7" borderId="14" xfId="3" applyNumberFormat="1" applyFont="1" applyFill="1" applyBorder="1" applyAlignment="1" applyProtection="1">
      <alignment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0" fontId="33" fillId="0" borderId="4" xfId="0" applyFont="1" applyBorder="1" applyAlignment="1" applyProtection="1">
      <alignment vertical="center"/>
      <protection locked="0"/>
    </xf>
    <xf numFmtId="0" fontId="33" fillId="0" borderId="4" xfId="0" applyFont="1" applyBorder="1" applyAlignment="1" applyProtection="1">
      <alignment horizontal="left" vertical="center" indent="1"/>
      <protection locked="0"/>
    </xf>
    <xf numFmtId="0" fontId="33" fillId="0" borderId="4" xfId="0" applyFont="1" applyBorder="1" applyAlignment="1" applyProtection="1">
      <alignment horizontal="center" vertical="center"/>
      <protection locked="0"/>
    </xf>
    <xf numFmtId="173" fontId="33" fillId="0" borderId="4" xfId="0" applyNumberFormat="1" applyFont="1" applyBorder="1" applyAlignment="1" applyProtection="1">
      <alignment horizontal="left" vertical="center"/>
      <protection locked="0"/>
    </xf>
    <xf numFmtId="174" fontId="33" fillId="0" borderId="4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37" fillId="0" borderId="24" xfId="0" applyFont="1" applyBorder="1" applyAlignment="1" applyProtection="1">
      <alignment horizontal="left" vertical="center" wrapText="1" indent="1"/>
      <protection locked="0"/>
    </xf>
    <xf numFmtId="173" fontId="79" fillId="0" borderId="23" xfId="0" applyNumberFormat="1" applyFont="1" applyBorder="1" applyAlignment="1" applyProtection="1">
      <alignment vertical="center" wrapText="1"/>
      <protection locked="0"/>
    </xf>
    <xf numFmtId="173" fontId="79" fillId="0" borderId="25" xfId="0" applyNumberFormat="1" applyFont="1" applyBorder="1" applyAlignment="1" applyProtection="1">
      <alignment vertical="center" wrapText="1"/>
      <protection locked="0"/>
    </xf>
    <xf numFmtId="174" fontId="0" fillId="0" borderId="24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37" fillId="0" borderId="27" xfId="0" applyFont="1" applyBorder="1" applyAlignment="1" applyProtection="1">
      <alignment horizontal="left" vertical="center" wrapText="1" indent="1"/>
      <protection locked="0"/>
    </xf>
    <xf numFmtId="173" fontId="0" fillId="0" borderId="26" xfId="0" applyNumberFormat="1" applyBorder="1" applyAlignment="1" applyProtection="1">
      <alignment horizontal="center" vertical="center"/>
      <protection locked="0"/>
    </xf>
    <xf numFmtId="174" fontId="0" fillId="0" borderId="0" xfId="0" applyNumberFormat="1" applyBorder="1" applyAlignment="1" applyProtection="1">
      <alignment horizontal="center" vertical="center"/>
      <protection locked="0"/>
    </xf>
    <xf numFmtId="174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37" fillId="0" borderId="29" xfId="0" applyFont="1" applyBorder="1" applyAlignment="1" applyProtection="1">
      <alignment horizontal="left" vertical="center" wrapText="1" indent="1"/>
      <protection locked="0"/>
    </xf>
    <xf numFmtId="173" fontId="0" fillId="0" borderId="28" xfId="0" applyNumberFormat="1" applyBorder="1" applyAlignment="1" applyProtection="1">
      <alignment horizontal="center" vertical="center"/>
      <protection locked="0"/>
    </xf>
    <xf numFmtId="174" fontId="0" fillId="0" borderId="30" xfId="0" applyNumberFormat="1" applyBorder="1" applyAlignment="1" applyProtection="1">
      <alignment horizontal="center" vertical="center"/>
      <protection locked="0"/>
    </xf>
    <xf numFmtId="174" fontId="0" fillId="0" borderId="29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left" vertical="center" wrapText="1" indent="1"/>
      <protection locked="0"/>
    </xf>
    <xf numFmtId="173" fontId="0" fillId="0" borderId="0" xfId="0" applyNumberForma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 wrapText="1" indent="1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78" fillId="0" borderId="0" xfId="0" applyFont="1" applyAlignment="1" applyProtection="1">
      <alignment vertical="center"/>
      <protection locked="0"/>
    </xf>
    <xf numFmtId="174" fontId="0" fillId="0" borderId="0" xfId="0" applyNumberFormat="1" applyAlignment="1" applyProtection="1">
      <alignment horizontal="center" vertical="center"/>
      <protection locked="0"/>
    </xf>
    <xf numFmtId="0" fontId="82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68" fillId="20" borderId="0" xfId="0" applyFont="1" applyFill="1" applyBorder="1" applyAlignment="1" applyProtection="1">
      <alignment horizontal="left" vertical="center"/>
    </xf>
    <xf numFmtId="0" fontId="33" fillId="0" borderId="0" xfId="0" applyFont="1" applyAlignment="1" applyProtection="1">
      <alignment horizontal="center" vertical="center" wrapText="1"/>
    </xf>
    <xf numFmtId="0" fontId="68" fillId="11" borderId="55" xfId="0" applyFont="1" applyFill="1" applyBorder="1" applyAlignment="1" applyProtection="1">
      <alignment horizontal="center" vertical="center" wrapText="1"/>
    </xf>
    <xf numFmtId="0" fontId="68" fillId="0" borderId="0" xfId="0" applyFont="1" applyAlignment="1" applyProtection="1">
      <alignment horizontal="center" vertical="center" wrapText="1"/>
    </xf>
    <xf numFmtId="8" fontId="33" fillId="21" borderId="55" xfId="0" applyNumberFormat="1" applyFont="1" applyFill="1" applyBorder="1" applyAlignment="1" applyProtection="1">
      <alignment horizontal="right" vertical="center" wrapText="1"/>
    </xf>
    <xf numFmtId="0" fontId="68" fillId="21" borderId="55" xfId="0" applyFont="1" applyFill="1" applyBorder="1" applyAlignment="1" applyProtection="1">
      <alignment horizontal="center" vertical="center" wrapText="1"/>
    </xf>
    <xf numFmtId="0" fontId="83" fillId="0" borderId="55" xfId="0" applyFont="1" applyBorder="1" applyAlignment="1" applyProtection="1">
      <alignment horizontal="left" vertical="center" wrapText="1"/>
    </xf>
    <xf numFmtId="8" fontId="83" fillId="0" borderId="55" xfId="0" applyNumberFormat="1" applyFont="1" applyBorder="1" applyAlignment="1" applyProtection="1">
      <alignment horizontal="right" vertical="center" wrapText="1"/>
    </xf>
    <xf numFmtId="0" fontId="37" fillId="0" borderId="55" xfId="0" applyFont="1" applyBorder="1" applyAlignment="1" applyProtection="1">
      <alignment horizontal="left" vertical="center" wrapText="1"/>
    </xf>
    <xf numFmtId="0" fontId="84" fillId="0" borderId="55" xfId="0" applyFont="1" applyBorder="1" applyAlignment="1" applyProtection="1">
      <alignment horizontal="left" vertical="center" wrapText="1"/>
    </xf>
    <xf numFmtId="0" fontId="84" fillId="0" borderId="0" xfId="0" applyFont="1" applyAlignment="1" applyProtection="1">
      <alignment horizontal="left" vertical="center" wrapText="1"/>
    </xf>
    <xf numFmtId="8" fontId="33" fillId="13" borderId="55" xfId="0" applyNumberFormat="1" applyFont="1" applyFill="1" applyBorder="1" applyAlignment="1" applyProtection="1">
      <alignment horizontal="right" vertical="center" wrapText="1"/>
    </xf>
    <xf numFmtId="0" fontId="33" fillId="13" borderId="55" xfId="0" applyFont="1" applyFill="1" applyBorder="1" applyAlignment="1" applyProtection="1">
      <alignment horizontal="left" vertical="center" wrapText="1"/>
    </xf>
    <xf numFmtId="0" fontId="83" fillId="0" borderId="0" xfId="0" applyFont="1" applyAlignment="1" applyProtection="1">
      <alignment horizontal="left" vertical="center" wrapText="1"/>
    </xf>
    <xf numFmtId="0" fontId="86" fillId="12" borderId="55" xfId="0" applyFont="1" applyFill="1" applyBorder="1" applyAlignment="1" applyProtection="1">
      <alignment horizontal="center" vertical="center" wrapText="1"/>
    </xf>
    <xf numFmtId="0" fontId="87" fillId="12" borderId="55" xfId="0" applyFont="1" applyFill="1" applyBorder="1" applyAlignment="1" applyProtection="1">
      <alignment horizontal="center" vertical="center" wrapText="1"/>
    </xf>
    <xf numFmtId="0" fontId="87" fillId="16" borderId="55" xfId="0" applyFont="1" applyFill="1" applyBorder="1" applyAlignment="1" applyProtection="1">
      <alignment horizontal="center" vertical="center" wrapText="1"/>
    </xf>
    <xf numFmtId="0" fontId="87" fillId="17" borderId="55" xfId="0" applyFont="1" applyFill="1" applyBorder="1" applyAlignment="1" applyProtection="1">
      <alignment horizontal="center" vertical="center" wrapText="1"/>
    </xf>
    <xf numFmtId="0" fontId="86" fillId="18" borderId="55" xfId="0" applyFont="1" applyFill="1" applyBorder="1" applyAlignment="1" applyProtection="1">
      <alignment horizontal="center" vertical="center" wrapText="1"/>
    </xf>
    <xf numFmtId="0" fontId="37" fillId="0" borderId="55" xfId="0" applyFont="1" applyBorder="1" applyAlignment="1" applyProtection="1">
      <alignment horizontal="center" vertical="center" wrapText="1"/>
    </xf>
    <xf numFmtId="8" fontId="37" fillId="0" borderId="55" xfId="0" applyNumberFormat="1" applyFont="1" applyBorder="1" applyAlignment="1" applyProtection="1">
      <alignment horizontal="center" vertical="center" wrapText="1"/>
    </xf>
    <xf numFmtId="8" fontId="87" fillId="19" borderId="55" xfId="0" applyNumberFormat="1" applyFont="1" applyFill="1" applyBorder="1" applyAlignment="1" applyProtection="1">
      <alignment horizontal="center" vertical="center" wrapText="1"/>
    </xf>
    <xf numFmtId="0" fontId="1" fillId="0" borderId="0" xfId="4" applyProtection="1"/>
    <xf numFmtId="0" fontId="2" fillId="2" borderId="0" xfId="0" applyFont="1" applyFill="1" applyBorder="1" applyAlignment="1">
      <alignment horizontal="center" vertical="center" wrapText="1"/>
    </xf>
    <xf numFmtId="0" fontId="25" fillId="0" borderId="20" xfId="0" applyFont="1" applyBorder="1" applyAlignment="1" applyProtection="1">
      <alignment horizontal="right" vertical="center"/>
      <protection locked="0"/>
    </xf>
    <xf numFmtId="0" fontId="25" fillId="0" borderId="21" xfId="0" applyFont="1" applyBorder="1" applyAlignment="1" applyProtection="1">
      <alignment horizontal="right" vertical="center"/>
      <protection locked="0"/>
    </xf>
    <xf numFmtId="0" fontId="25" fillId="0" borderId="22" xfId="0" applyFont="1" applyBorder="1" applyAlignment="1" applyProtection="1">
      <alignment horizontal="right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6" fillId="2" borderId="14" xfId="0" applyFont="1" applyFill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8" fillId="2" borderId="33" xfId="0" applyFont="1" applyFill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2" borderId="33" xfId="0" applyFont="1" applyFill="1" applyBorder="1" applyAlignment="1" applyProtection="1">
      <alignment horizontal="center" vertical="center" wrapText="1"/>
      <protection locked="0"/>
    </xf>
    <xf numFmtId="0" fontId="27" fillId="2" borderId="21" xfId="0" applyFont="1" applyFill="1" applyBorder="1" applyAlignment="1" applyProtection="1">
      <alignment horizontal="center"/>
      <protection locked="0"/>
    </xf>
    <xf numFmtId="165" fontId="27" fillId="4" borderId="7" xfId="0" applyNumberFormat="1" applyFont="1" applyFill="1" applyBorder="1" applyAlignment="1" applyProtection="1">
      <alignment horizontal="center"/>
      <protection locked="0"/>
    </xf>
    <xf numFmtId="165" fontId="27" fillId="0" borderId="34" xfId="0" applyNumberFormat="1" applyFont="1" applyFill="1" applyBorder="1" applyAlignment="1" applyProtection="1">
      <alignment horizontal="center"/>
      <protection locked="0"/>
    </xf>
    <xf numFmtId="165" fontId="27" fillId="2" borderId="35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165" fontId="29" fillId="0" borderId="31" xfId="0" applyNumberFormat="1" applyFont="1" applyFill="1" applyBorder="1" applyAlignment="1" applyProtection="1">
      <alignment horizontal="center" vertical="center"/>
      <protection locked="0"/>
    </xf>
    <xf numFmtId="165" fontId="29" fillId="0" borderId="32" xfId="0" applyNumberFormat="1" applyFont="1" applyFill="1" applyBorder="1" applyAlignment="1" applyProtection="1">
      <alignment horizontal="center" vertical="center"/>
      <protection locked="0"/>
    </xf>
    <xf numFmtId="165" fontId="29" fillId="2" borderId="36" xfId="0" applyNumberFormat="1" applyFont="1" applyFill="1" applyBorder="1" applyAlignment="1" applyProtection="1">
      <alignment horizontal="center"/>
      <protection locked="0"/>
    </xf>
    <xf numFmtId="165" fontId="31" fillId="3" borderId="37" xfId="0" applyNumberFormat="1" applyFont="1" applyFill="1" applyBorder="1" applyAlignment="1" applyProtection="1">
      <alignment horizontal="right"/>
      <protection locked="0"/>
    </xf>
    <xf numFmtId="0" fontId="27" fillId="3" borderId="21" xfId="0" applyFont="1" applyFill="1" applyBorder="1" applyAlignment="1" applyProtection="1">
      <alignment horizontal="center"/>
      <protection locked="0"/>
    </xf>
    <xf numFmtId="0" fontId="27" fillId="3" borderId="0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4" borderId="5" xfId="0" applyFont="1" applyFill="1" applyBorder="1" applyAlignment="1" applyProtection="1">
      <alignment horizontal="left"/>
      <protection locked="0"/>
    </xf>
    <xf numFmtId="0" fontId="29" fillId="0" borderId="38" xfId="0" applyFont="1" applyBorder="1" applyAlignment="1" applyProtection="1">
      <alignment horizontal="left"/>
      <protection locked="0"/>
    </xf>
    <xf numFmtId="165" fontId="29" fillId="0" borderId="38" xfId="0" applyNumberFormat="1" applyFont="1" applyFill="1" applyBorder="1" applyAlignment="1" applyProtection="1">
      <alignment horizontal="center"/>
      <protection locked="0"/>
    </xf>
    <xf numFmtId="165" fontId="29" fillId="0" borderId="32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65" fontId="31" fillId="3" borderId="39" xfId="0" applyNumberFormat="1" applyFont="1" applyFill="1" applyBorder="1" applyAlignment="1" applyProtection="1">
      <alignment horizontal="right"/>
      <protection locked="0"/>
    </xf>
    <xf numFmtId="165" fontId="31" fillId="3" borderId="0" xfId="0" applyNumberFormat="1" applyFont="1" applyFill="1" applyBorder="1" applyAlignment="1" applyProtection="1">
      <alignment horizontal="right"/>
      <protection locked="0"/>
    </xf>
    <xf numFmtId="0" fontId="29" fillId="0" borderId="40" xfId="0" applyFont="1" applyFill="1" applyBorder="1" applyAlignment="1" applyProtection="1">
      <alignment horizontal="center"/>
      <protection locked="0"/>
    </xf>
    <xf numFmtId="165" fontId="29" fillId="0" borderId="40" xfId="0" applyNumberFormat="1" applyFont="1" applyFill="1" applyBorder="1" applyAlignment="1" applyProtection="1">
      <alignment horizontal="center"/>
      <protection locked="0"/>
    </xf>
    <xf numFmtId="165" fontId="27" fillId="2" borderId="36" xfId="0" applyNumberFormat="1" applyFont="1" applyFill="1" applyBorder="1" applyAlignment="1" applyProtection="1">
      <alignment horizontal="center"/>
      <protection locked="0"/>
    </xf>
    <xf numFmtId="0" fontId="29" fillId="0" borderId="40" xfId="0" applyFont="1" applyFill="1" applyBorder="1" applyAlignment="1" applyProtection="1">
      <alignment horizontal="center" vertical="center"/>
      <protection locked="0"/>
    </xf>
    <xf numFmtId="165" fontId="29" fillId="0" borderId="40" xfId="0" applyNumberFormat="1" applyFont="1" applyFill="1" applyBorder="1" applyAlignment="1" applyProtection="1">
      <alignment horizontal="center" vertical="center"/>
      <protection locked="0"/>
    </xf>
    <xf numFmtId="165" fontId="29" fillId="2" borderId="41" xfId="0" applyNumberFormat="1" applyFont="1" applyFill="1" applyBorder="1" applyAlignment="1" applyProtection="1">
      <alignment horizontal="center" vertical="center"/>
      <protection locked="0"/>
    </xf>
    <xf numFmtId="0" fontId="34" fillId="0" borderId="4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3" borderId="0" xfId="0" applyFont="1" applyFill="1" applyBorder="1" applyAlignment="1" applyProtection="1">
      <alignment horizont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165" fontId="29" fillId="4" borderId="0" xfId="0" applyNumberFormat="1" applyFont="1" applyFill="1" applyBorder="1" applyAlignment="1" applyProtection="1">
      <alignment horizontal="center"/>
      <protection locked="0"/>
    </xf>
    <xf numFmtId="165" fontId="29" fillId="3" borderId="0" xfId="0" applyNumberFormat="1" applyFont="1" applyFill="1" applyBorder="1" applyAlignment="1" applyProtection="1">
      <alignment horizontal="center"/>
      <protection locked="0"/>
    </xf>
    <xf numFmtId="0" fontId="27" fillId="0" borderId="3" xfId="0" applyFont="1" applyBorder="1" applyAlignment="1" applyProtection="1">
      <alignment horizontal="right"/>
      <protection locked="0"/>
    </xf>
    <xf numFmtId="165" fontId="29" fillId="0" borderId="42" xfId="0" applyNumberFormat="1" applyFont="1" applyFill="1" applyBorder="1" applyAlignment="1" applyProtection="1">
      <protection locked="0"/>
    </xf>
    <xf numFmtId="165" fontId="29" fillId="2" borderId="43" xfId="0" applyNumberFormat="1" applyFont="1" applyFill="1" applyBorder="1" applyAlignment="1" applyProtection="1">
      <alignment horizontal="center"/>
      <protection locked="0"/>
    </xf>
    <xf numFmtId="165" fontId="27" fillId="2" borderId="44" xfId="0" applyNumberFormat="1" applyFont="1" applyFill="1" applyBorder="1" applyAlignment="1" applyProtection="1">
      <alignment horizontal="center"/>
      <protection locked="0"/>
    </xf>
    <xf numFmtId="0" fontId="35" fillId="0" borderId="3" xfId="0" applyFont="1" applyBorder="1" applyAlignment="1" applyProtection="1">
      <alignment horizontal="right"/>
      <protection locked="0"/>
    </xf>
    <xf numFmtId="166" fontId="36" fillId="0" borderId="38" xfId="5" applyFont="1" applyFill="1" applyBorder="1" applyAlignment="1" applyProtection="1">
      <alignment horizontal="center"/>
      <protection locked="0"/>
    </xf>
    <xf numFmtId="166" fontId="36" fillId="2" borderId="45" xfId="5" applyFont="1" applyFill="1" applyBorder="1" applyAlignment="1" applyProtection="1">
      <alignment horizontal="center"/>
      <protection locked="0"/>
    </xf>
    <xf numFmtId="165" fontId="39" fillId="0" borderId="46" xfId="0" applyNumberFormat="1" applyFont="1" applyFill="1" applyBorder="1" applyAlignment="1" applyProtection="1">
      <alignment horizontal="center"/>
      <protection locked="0"/>
    </xf>
    <xf numFmtId="165" fontId="39" fillId="2" borderId="46" xfId="0" applyNumberFormat="1" applyFont="1" applyFill="1" applyBorder="1" applyAlignment="1" applyProtection="1">
      <alignment horizontal="center"/>
      <protection locked="0"/>
    </xf>
    <xf numFmtId="165" fontId="29" fillId="0" borderId="42" xfId="0" applyNumberFormat="1" applyFont="1" applyFill="1" applyBorder="1" applyAlignment="1" applyProtection="1">
      <alignment horizontal="center"/>
      <protection locked="0"/>
    </xf>
    <xf numFmtId="165" fontId="27" fillId="2" borderId="43" xfId="0" applyNumberFormat="1" applyFont="1" applyFill="1" applyBorder="1" applyAlignment="1" applyProtection="1">
      <alignment horizontal="center"/>
      <protection locked="0"/>
    </xf>
    <xf numFmtId="0" fontId="44" fillId="0" borderId="47" xfId="0" applyFont="1" applyFill="1" applyBorder="1" applyAlignment="1" applyProtection="1">
      <alignment horizontal="center"/>
      <protection locked="0"/>
    </xf>
    <xf numFmtId="165" fontId="29" fillId="0" borderId="48" xfId="0" applyNumberFormat="1" applyFont="1" applyFill="1" applyBorder="1" applyAlignment="1" applyProtection="1">
      <alignment horizontal="center"/>
      <protection locked="0"/>
    </xf>
    <xf numFmtId="165" fontId="29" fillId="0" borderId="48" xfId="0" applyNumberFormat="1" applyFont="1" applyFill="1" applyBorder="1" applyAlignment="1" applyProtection="1">
      <protection locked="0"/>
    </xf>
    <xf numFmtId="0" fontId="33" fillId="2" borderId="49" xfId="0" applyNumberFormat="1" applyFont="1" applyFill="1" applyBorder="1" applyAlignment="1" applyProtection="1">
      <alignment horizontal="center"/>
      <protection locked="0"/>
    </xf>
    <xf numFmtId="0" fontId="44" fillId="0" borderId="40" xfId="0" applyFont="1" applyFill="1" applyBorder="1" applyAlignment="1" applyProtection="1">
      <alignment horizontal="center"/>
      <protection locked="0"/>
    </xf>
    <xf numFmtId="166" fontId="29" fillId="0" borderId="40" xfId="5" applyFont="1" applyFill="1" applyBorder="1" applyAlignment="1" applyProtection="1">
      <alignment horizontal="center"/>
      <protection locked="0"/>
    </xf>
    <xf numFmtId="166" fontId="45" fillId="2" borderId="45" xfId="5" applyFont="1" applyFill="1" applyBorder="1" applyAlignment="1" applyProtection="1">
      <alignment horizontal="center"/>
      <protection locked="0"/>
    </xf>
    <xf numFmtId="0" fontId="85" fillId="19" borderId="56" xfId="0" applyFont="1" applyFill="1" applyBorder="1" applyAlignment="1" applyProtection="1">
      <alignment horizontal="center" vertical="center" wrapText="1"/>
    </xf>
    <xf numFmtId="0" fontId="85" fillId="19" borderId="57" xfId="0" applyFont="1" applyFill="1" applyBorder="1" applyAlignment="1" applyProtection="1">
      <alignment horizontal="center" vertical="center" wrapText="1"/>
    </xf>
    <xf numFmtId="0" fontId="33" fillId="10" borderId="56" xfId="0" applyFont="1" applyFill="1" applyBorder="1" applyAlignment="1" applyProtection="1">
      <alignment horizontal="center" vertical="center" wrapText="1"/>
    </xf>
    <xf numFmtId="0" fontId="33" fillId="10" borderId="58" xfId="0" applyFont="1" applyFill="1" applyBorder="1" applyAlignment="1" applyProtection="1">
      <alignment horizontal="center" vertical="center" wrapText="1"/>
    </xf>
    <xf numFmtId="0" fontId="33" fillId="10" borderId="57" xfId="0" applyFont="1" applyFill="1" applyBorder="1" applyAlignment="1" applyProtection="1">
      <alignment horizontal="center" vertical="center" wrapText="1"/>
    </xf>
    <xf numFmtId="0" fontId="83" fillId="0" borderId="60" xfId="0" applyFont="1" applyBorder="1" applyAlignment="1" applyProtection="1">
      <alignment horizontal="left" vertical="center" wrapText="1"/>
    </xf>
    <xf numFmtId="0" fontId="85" fillId="14" borderId="59" xfId="0" applyFont="1" applyFill="1" applyBorder="1" applyAlignment="1" applyProtection="1">
      <alignment horizontal="center" vertical="center" wrapText="1"/>
    </xf>
    <xf numFmtId="0" fontId="85" fillId="14" borderId="0" xfId="0" applyFont="1" applyFill="1" applyBorder="1" applyAlignment="1" applyProtection="1">
      <alignment horizontal="center" vertical="center" wrapText="1"/>
    </xf>
    <xf numFmtId="0" fontId="85" fillId="14" borderId="61" xfId="0" applyFont="1" applyFill="1" applyBorder="1" applyAlignment="1" applyProtection="1">
      <alignment horizontal="center" vertical="center" wrapText="1"/>
    </xf>
    <xf numFmtId="0" fontId="85" fillId="14" borderId="62" xfId="0" applyFont="1" applyFill="1" applyBorder="1" applyAlignment="1" applyProtection="1">
      <alignment horizontal="center" vertical="center" wrapText="1"/>
    </xf>
    <xf numFmtId="0" fontId="68" fillId="15" borderId="0" xfId="0" applyFont="1" applyFill="1" applyAlignment="1" applyProtection="1">
      <alignment horizontal="center" vertical="center" wrapText="1"/>
    </xf>
    <xf numFmtId="0" fontId="68" fillId="15" borderId="62" xfId="0" applyFont="1" applyFill="1" applyBorder="1" applyAlignment="1" applyProtection="1">
      <alignment horizontal="center" vertical="center" wrapText="1"/>
    </xf>
    <xf numFmtId="0" fontId="68" fillId="8" borderId="0" xfId="4" applyFont="1" applyFill="1" applyAlignment="1" applyProtection="1">
      <alignment horizontal="center" vertical="center"/>
      <protection locked="0"/>
    </xf>
    <xf numFmtId="0" fontId="49" fillId="0" borderId="23" xfId="4" applyFont="1" applyBorder="1" applyAlignment="1" applyProtection="1">
      <alignment horizontal="center" vertical="center" wrapText="1"/>
      <protection locked="0"/>
    </xf>
    <xf numFmtId="0" fontId="49" fillId="9" borderId="25" xfId="4" applyFont="1" applyFill="1" applyBorder="1" applyAlignment="1" applyProtection="1">
      <alignment horizontal="center" vertical="center"/>
      <protection locked="0"/>
    </xf>
    <xf numFmtId="0" fontId="49" fillId="0" borderId="24" xfId="4" applyFont="1" applyBorder="1" applyAlignment="1" applyProtection="1">
      <alignment horizontal="center" vertical="center"/>
      <protection locked="0"/>
    </xf>
    <xf numFmtId="0" fontId="49" fillId="7" borderId="20" xfId="4" applyFont="1" applyFill="1" applyBorder="1" applyAlignment="1" applyProtection="1">
      <alignment horizontal="center" vertical="center"/>
      <protection locked="0"/>
    </xf>
    <xf numFmtId="173" fontId="80" fillId="0" borderId="0" xfId="0" applyNumberFormat="1" applyFont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4" borderId="50" xfId="0" applyFont="1" applyFill="1" applyBorder="1" applyAlignment="1" applyProtection="1">
      <alignment horizontal="left"/>
      <protection locked="0"/>
    </xf>
    <xf numFmtId="0" fontId="27" fillId="4" borderId="50" xfId="0" applyFont="1" applyFill="1" applyBorder="1" applyAlignment="1" applyProtection="1">
      <alignment horizontal="left"/>
      <protection locked="0"/>
    </xf>
    <xf numFmtId="165" fontId="27" fillId="0" borderId="34" xfId="0" applyNumberFormat="1" applyFont="1" applyFill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9" fillId="0" borderId="38" xfId="0" applyFont="1" applyFill="1" applyBorder="1" applyAlignment="1">
      <alignment horizontal="center"/>
    </xf>
    <xf numFmtId="165" fontId="29" fillId="0" borderId="40" xfId="0" applyNumberFormat="1" applyFont="1" applyFill="1" applyBorder="1" applyAlignment="1" applyProtection="1">
      <alignment horizontal="center"/>
    </xf>
    <xf numFmtId="0" fontId="27" fillId="4" borderId="5" xfId="0" applyFont="1" applyFill="1" applyBorder="1" applyAlignment="1" applyProtection="1">
      <alignment horizontal="center"/>
      <protection locked="0"/>
    </xf>
    <xf numFmtId="0" fontId="25" fillId="0" borderId="3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right"/>
    </xf>
    <xf numFmtId="0" fontId="48" fillId="0" borderId="0" xfId="0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center"/>
    </xf>
    <xf numFmtId="165" fontId="33" fillId="4" borderId="50" xfId="0" applyNumberFormat="1" applyFont="1" applyFill="1" applyBorder="1" applyAlignment="1" applyProtection="1">
      <alignment horizontal="center"/>
      <protection locked="0"/>
    </xf>
    <xf numFmtId="0" fontId="33" fillId="0" borderId="32" xfId="0" applyFont="1" applyBorder="1" applyAlignment="1">
      <alignment horizontal="center" vertical="center"/>
    </xf>
    <xf numFmtId="165" fontId="37" fillId="4" borderId="7" xfId="0" applyNumberFormat="1" applyFont="1" applyFill="1" applyBorder="1" applyAlignment="1" applyProtection="1">
      <alignment horizontal="center"/>
      <protection locked="0"/>
    </xf>
    <xf numFmtId="0" fontId="33" fillId="0" borderId="38" xfId="0" applyFont="1" applyFill="1" applyBorder="1" applyAlignment="1" applyProtection="1">
      <alignment horizontal="left" vertical="center"/>
    </xf>
    <xf numFmtId="165" fontId="33" fillId="0" borderId="38" xfId="0" applyNumberFormat="1" applyFont="1" applyFill="1" applyBorder="1" applyAlignment="1" applyProtection="1">
      <alignment horizontal="left" vertical="center"/>
    </xf>
    <xf numFmtId="0" fontId="33" fillId="4" borderId="5" xfId="0" applyFont="1" applyFill="1" applyBorder="1" applyAlignment="1" applyProtection="1">
      <alignment horizontal="left"/>
      <protection locked="0"/>
    </xf>
    <xf numFmtId="0" fontId="33" fillId="0" borderId="40" xfId="0" applyFont="1" applyFill="1" applyBorder="1" applyAlignment="1">
      <alignment horizontal="center" vertical="center"/>
    </xf>
    <xf numFmtId="165" fontId="33" fillId="0" borderId="40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>
      <alignment horizontal="left"/>
    </xf>
    <xf numFmtId="0" fontId="33" fillId="4" borderId="5" xfId="0" applyNumberFormat="1" applyFont="1" applyFill="1" applyBorder="1" applyAlignment="1" applyProtection="1">
      <alignment horizontal="left"/>
      <protection locked="0"/>
    </xf>
    <xf numFmtId="0" fontId="53" fillId="0" borderId="51" xfId="0" applyFont="1" applyBorder="1" applyAlignment="1">
      <alignment horizontal="left" vertical="center"/>
    </xf>
    <xf numFmtId="0" fontId="39" fillId="0" borderId="52" xfId="0" applyFont="1" applyFill="1" applyBorder="1" applyAlignment="1">
      <alignment horizontal="center" vertical="center" wrapText="1"/>
    </xf>
    <xf numFmtId="0" fontId="55" fillId="0" borderId="51" xfId="0" applyFont="1" applyFill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/>
    </xf>
    <xf numFmtId="0" fontId="33" fillId="4" borderId="50" xfId="0" applyNumberFormat="1" applyFont="1" applyFill="1" applyBorder="1" applyAlignment="1" applyProtection="1">
      <alignment horizontal="center"/>
      <protection locked="0"/>
    </xf>
    <xf numFmtId="0" fontId="33" fillId="3" borderId="0" xfId="0" applyNumberFormat="1" applyFont="1" applyFill="1" applyBorder="1" applyAlignment="1">
      <alignment horizontal="center"/>
    </xf>
    <xf numFmtId="0" fontId="0" fillId="0" borderId="54" xfId="0" applyBorder="1" applyAlignment="1">
      <alignment horizontal="left" vertical="top"/>
    </xf>
    <xf numFmtId="0" fontId="63" fillId="0" borderId="51" xfId="0" applyFont="1" applyBorder="1" applyAlignment="1">
      <alignment horizontal="center" vertical="center"/>
    </xf>
  </cellXfs>
  <cellStyles count="6">
    <cellStyle name="Euro" xfId="1" xr:uid="{00000000-0005-0000-0000-000000000000}"/>
    <cellStyle name="Lien hypertexte" xfId="2" builtinId="8"/>
    <cellStyle name="Milliers" xfId="3" builtinId="3"/>
    <cellStyle name="Normal" xfId="0" builtinId="0"/>
    <cellStyle name="Normal 2" xfId="4" xr:uid="{00000000-0005-0000-0000-000004000000}"/>
    <cellStyle name="Pourcentag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6600FF"/>
      <rgbColor rgb="00800000"/>
      <rgbColor rgb="00008080"/>
      <rgbColor rgb="000000FF"/>
      <rgbColor rgb="0000CCFF"/>
      <rgbColor rgb="00CCFFFF"/>
      <rgbColor rgb="00CCE692"/>
      <rgbColor rgb="00FFFF99"/>
      <rgbColor rgb="00CCC7F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W$10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fmlaLink="$BW$28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 fmlaLink="$BW$40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 fmlaLink="$BW$45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fmlaLink="$BW$47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 fmlaLink="$BW$51"/>
</file>

<file path=xl/ctrlProps/ctrlProp2.xml><?xml version="1.0" encoding="utf-8"?>
<formControlPr xmlns="http://schemas.microsoft.com/office/spreadsheetml/2009/9/main" objectType="CheckBox" fmlaLink="$BX$10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 fmlaLink="$BW$53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fmlaLink="$BW$61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fmlaLink="$BW$63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fmlaLink="$BW$71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fmlaLink="$BW$76"/>
</file>

<file path=xl/ctrlProps/ctrlProp3.xml><?xml version="1.0" encoding="utf-8"?>
<formControlPr xmlns="http://schemas.microsoft.com/office/spreadsheetml/2009/9/main" objectType="CheckBox" fmlaLink="$BW$12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fmlaLink="$BW$88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fmlaLink="$BW$88"/>
</file>

<file path=xl/ctrlProps/ctrlProp34.xml><?xml version="1.0" encoding="utf-8"?>
<formControlPr xmlns="http://schemas.microsoft.com/office/spreadsheetml/2009/9/main" objectType="CheckBox" fmlaLink="$BW$90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fmlaLink="$BW$90"/>
</file>

<file path=xl/ctrlProps/ctrlProp37.xml><?xml version="1.0" encoding="utf-8"?>
<formControlPr xmlns="http://schemas.microsoft.com/office/spreadsheetml/2009/9/main" objectType="CheckBox" fmlaLink="$BW$94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 fmlaLink="$BW$94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fmlaLink="$BW$96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 fmlaLink="$BW$98"/>
</file>

<file path=xl/ctrlProps/ctrlProp43.xml><?xml version="1.0" encoding="utf-8"?>
<formControlPr xmlns="http://schemas.microsoft.com/office/spreadsheetml/2009/9/main" objectType="CheckBox"/>
</file>

<file path=xl/ctrlProps/ctrlProp44.xml><?xml version="1.0" encoding="utf-8"?>
<formControlPr xmlns="http://schemas.microsoft.com/office/spreadsheetml/2009/9/main" objectType="CheckBox" fmlaLink="$BW$100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 fmlaLink="$BW$102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 fmlaLink="$BW$104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 fmlaLink="$BW$16"/>
</file>

<file path=xl/ctrlProps/ctrlProp50.xml><?xml version="1.0" encoding="utf-8"?>
<formControlPr xmlns="http://schemas.microsoft.com/office/spreadsheetml/2009/9/main" objectType="CheckBox" fmlaLink="$BW$96"/>
</file>

<file path=xl/ctrlProps/ctrlProp51.xml><?xml version="1.0" encoding="utf-8"?>
<formControlPr xmlns="http://schemas.microsoft.com/office/spreadsheetml/2009/9/main" objectType="CheckBox" fmlaLink="$BW$98"/>
</file>

<file path=xl/ctrlProps/ctrlProp52.xml><?xml version="1.0" encoding="utf-8"?>
<formControlPr xmlns="http://schemas.microsoft.com/office/spreadsheetml/2009/9/main" objectType="CheckBox" fmlaLink="$BW$100"/>
</file>

<file path=xl/ctrlProps/ctrlProp53.xml><?xml version="1.0" encoding="utf-8"?>
<formControlPr xmlns="http://schemas.microsoft.com/office/spreadsheetml/2009/9/main" objectType="CheckBox" fmlaLink="$BW$102"/>
</file>

<file path=xl/ctrlProps/ctrlProp54.xml><?xml version="1.0" encoding="utf-8"?>
<formControlPr xmlns="http://schemas.microsoft.com/office/spreadsheetml/2009/9/main" objectType="CheckBox" fmlaLink="$BW$104"/>
</file>

<file path=xl/ctrlProps/ctrlProp6.xml><?xml version="1.0" encoding="utf-8"?>
<formControlPr xmlns="http://schemas.microsoft.com/office/spreadsheetml/2009/9/main" objectType="CheckBox" fmlaLink="$BW$14"/>
</file>

<file path=xl/ctrlProps/ctrlProp7.xml><?xml version="1.0" encoding="utf-8"?>
<formControlPr xmlns="http://schemas.microsoft.com/office/spreadsheetml/2009/9/main" objectType="CheckBox" fmlaLink="$BW$18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18</xdr:col>
      <xdr:colOff>1171575</xdr:colOff>
      <xdr:row>1</xdr:row>
      <xdr:rowOff>200025</xdr:rowOff>
    </xdr:from>
    <xdr:to>
      <xdr:col>23</xdr:col>
      <xdr:colOff>238125</xdr:colOff>
      <xdr:row>8</xdr:row>
      <xdr:rowOff>0</xdr:rowOff>
    </xdr:to>
    <xdr:pic>
      <xdr:nvPicPr>
        <xdr:cNvPr id="1027" name="Image 1">
          <a:extLst>
            <a:ext uri="{FF2B5EF4-FFF2-40B4-BE49-F238E27FC236}">
              <a16:creationId xmlns:a16="http://schemas.microsoft.com/office/drawing/2014/main" id="{F8153595-72B4-4DB5-BF36-037EE2E6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361950"/>
          <a:ext cx="1419225" cy="160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117231</xdr:colOff>
      <xdr:row>0</xdr:row>
      <xdr:rowOff>0</xdr:rowOff>
    </xdr:from>
    <xdr:to>
      <xdr:col>6</xdr:col>
      <xdr:colOff>109904</xdr:colOff>
      <xdr:row>0</xdr:row>
      <xdr:rowOff>837322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6300848-3D1D-4CB3-AFE2-E9896CF85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769" y="0"/>
          <a:ext cx="1069731" cy="8373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51289</xdr:colOff>
      <xdr:row>0</xdr:row>
      <xdr:rowOff>0</xdr:rowOff>
    </xdr:from>
    <xdr:to>
      <xdr:col>6</xdr:col>
      <xdr:colOff>92412</xdr:colOff>
      <xdr:row>0</xdr:row>
      <xdr:rowOff>835224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22C8220-30A8-4184-AE35-D5D4715A0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558" y="0"/>
          <a:ext cx="1066892" cy="8352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0</xdr:rowOff>
    </xdr:from>
    <xdr:to>
      <xdr:col>5</xdr:col>
      <xdr:colOff>0</xdr:colOff>
      <xdr:row>1</xdr:row>
      <xdr:rowOff>32910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9FDEC0B-495A-4697-9FBD-A07C39334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944563" cy="7393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76201</xdr:rowOff>
    </xdr:from>
    <xdr:to>
      <xdr:col>2</xdr:col>
      <xdr:colOff>238125</xdr:colOff>
      <xdr:row>1</xdr:row>
      <xdr:rowOff>78356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F3EB2BC-866E-4E42-B8EC-1C038F398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76201"/>
          <a:ext cx="647699" cy="5069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0</xdr:row>
          <xdr:rowOff>9525</xdr:rowOff>
        </xdr:from>
        <xdr:to>
          <xdr:col>101</xdr:col>
          <xdr:colOff>95250</xdr:colOff>
          <xdr:row>0</xdr:row>
          <xdr:rowOff>828675</xdr:rowOff>
        </xdr:to>
        <xdr:sp macro="" textlink="">
          <xdr:nvSpPr>
            <xdr:cNvPr id="6147" name="Picture 1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8</xdr:row>
          <xdr:rowOff>133350</xdr:rowOff>
        </xdr:from>
        <xdr:to>
          <xdr:col>91</xdr:col>
          <xdr:colOff>142875</xdr:colOff>
          <xdr:row>10</xdr:row>
          <xdr:rowOff>28575</xdr:rowOff>
        </xdr:to>
        <xdr:sp macro="" textlink="">
          <xdr:nvSpPr>
            <xdr:cNvPr id="6148" name="Case à cocher 19" descr="Oui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6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8</xdr:row>
          <xdr:rowOff>133350</xdr:rowOff>
        </xdr:from>
        <xdr:to>
          <xdr:col>91</xdr:col>
          <xdr:colOff>76200</xdr:colOff>
          <xdr:row>10</xdr:row>
          <xdr:rowOff>28575</xdr:rowOff>
        </xdr:to>
        <xdr:sp macro="" textlink="">
          <xdr:nvSpPr>
            <xdr:cNvPr id="6149" name="Case à cocher 20" descr="Non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6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10</xdr:row>
          <xdr:rowOff>38100</xdr:rowOff>
        </xdr:from>
        <xdr:to>
          <xdr:col>90</xdr:col>
          <xdr:colOff>209550</xdr:colOff>
          <xdr:row>12</xdr:row>
          <xdr:rowOff>28575</xdr:rowOff>
        </xdr:to>
        <xdr:sp macro="" textlink="">
          <xdr:nvSpPr>
            <xdr:cNvPr id="6150" name="Case à cocher 21" descr="Oui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6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10</xdr:row>
          <xdr:rowOff>38100</xdr:rowOff>
        </xdr:from>
        <xdr:to>
          <xdr:col>91</xdr:col>
          <xdr:colOff>47625</xdr:colOff>
          <xdr:row>12</xdr:row>
          <xdr:rowOff>28575</xdr:rowOff>
        </xdr:to>
        <xdr:sp macro="" textlink="">
          <xdr:nvSpPr>
            <xdr:cNvPr id="6151" name="Case à cocher 22" descr="Non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6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14</xdr:row>
          <xdr:rowOff>38100</xdr:rowOff>
        </xdr:from>
        <xdr:to>
          <xdr:col>90</xdr:col>
          <xdr:colOff>209550</xdr:colOff>
          <xdr:row>16</xdr:row>
          <xdr:rowOff>28575</xdr:rowOff>
        </xdr:to>
        <xdr:sp macro="" textlink="">
          <xdr:nvSpPr>
            <xdr:cNvPr id="6152" name="Case à cocher 23" descr="Oui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6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12</xdr:row>
          <xdr:rowOff>38100</xdr:rowOff>
        </xdr:from>
        <xdr:to>
          <xdr:col>90</xdr:col>
          <xdr:colOff>209550</xdr:colOff>
          <xdr:row>14</xdr:row>
          <xdr:rowOff>28575</xdr:rowOff>
        </xdr:to>
        <xdr:sp macro="" textlink="">
          <xdr:nvSpPr>
            <xdr:cNvPr id="6153" name="Case à cocher 24" descr="Oui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6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16</xdr:row>
          <xdr:rowOff>38100</xdr:rowOff>
        </xdr:from>
        <xdr:to>
          <xdr:col>90</xdr:col>
          <xdr:colOff>209550</xdr:colOff>
          <xdr:row>18</xdr:row>
          <xdr:rowOff>28575</xdr:rowOff>
        </xdr:to>
        <xdr:sp macro="" textlink="">
          <xdr:nvSpPr>
            <xdr:cNvPr id="6154" name="Case à cocher 25" descr="Oui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6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14</xdr:row>
          <xdr:rowOff>38100</xdr:rowOff>
        </xdr:from>
        <xdr:to>
          <xdr:col>91</xdr:col>
          <xdr:colOff>47625</xdr:colOff>
          <xdr:row>16</xdr:row>
          <xdr:rowOff>28575</xdr:rowOff>
        </xdr:to>
        <xdr:sp macro="" textlink="">
          <xdr:nvSpPr>
            <xdr:cNvPr id="6155" name="Case à cocher 26" descr="Non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6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12</xdr:row>
          <xdr:rowOff>38100</xdr:rowOff>
        </xdr:from>
        <xdr:to>
          <xdr:col>91</xdr:col>
          <xdr:colOff>47625</xdr:colOff>
          <xdr:row>14</xdr:row>
          <xdr:rowOff>28575</xdr:rowOff>
        </xdr:to>
        <xdr:sp macro="" textlink="">
          <xdr:nvSpPr>
            <xdr:cNvPr id="6156" name="Case à cocher 27" descr="Non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6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16</xdr:row>
          <xdr:rowOff>38100</xdr:rowOff>
        </xdr:from>
        <xdr:to>
          <xdr:col>91</xdr:col>
          <xdr:colOff>47625</xdr:colOff>
          <xdr:row>18</xdr:row>
          <xdr:rowOff>28575</xdr:rowOff>
        </xdr:to>
        <xdr:sp macro="" textlink="">
          <xdr:nvSpPr>
            <xdr:cNvPr id="6157" name="Case à cocher 28" descr="Non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6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26</xdr:row>
          <xdr:rowOff>9525</xdr:rowOff>
        </xdr:from>
        <xdr:to>
          <xdr:col>90</xdr:col>
          <xdr:colOff>209550</xdr:colOff>
          <xdr:row>28</xdr:row>
          <xdr:rowOff>9525</xdr:rowOff>
        </xdr:to>
        <xdr:sp macro="" textlink="">
          <xdr:nvSpPr>
            <xdr:cNvPr id="6158" name="Case à cocher 29" descr="Oui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6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26</xdr:row>
          <xdr:rowOff>9525</xdr:rowOff>
        </xdr:from>
        <xdr:to>
          <xdr:col>91</xdr:col>
          <xdr:colOff>47625</xdr:colOff>
          <xdr:row>28</xdr:row>
          <xdr:rowOff>9525</xdr:rowOff>
        </xdr:to>
        <xdr:sp macro="" textlink="">
          <xdr:nvSpPr>
            <xdr:cNvPr id="6159" name="Case à cocher 30" descr="Non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6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38</xdr:row>
          <xdr:rowOff>9525</xdr:rowOff>
        </xdr:from>
        <xdr:to>
          <xdr:col>90</xdr:col>
          <xdr:colOff>209550</xdr:colOff>
          <xdr:row>40</xdr:row>
          <xdr:rowOff>9525</xdr:rowOff>
        </xdr:to>
        <xdr:sp macro="" textlink="">
          <xdr:nvSpPr>
            <xdr:cNvPr id="6160" name="Case à cocher 39" descr="Oui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6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38</xdr:row>
          <xdr:rowOff>9525</xdr:rowOff>
        </xdr:from>
        <xdr:to>
          <xdr:col>91</xdr:col>
          <xdr:colOff>47625</xdr:colOff>
          <xdr:row>40</xdr:row>
          <xdr:rowOff>9525</xdr:rowOff>
        </xdr:to>
        <xdr:sp macro="" textlink="">
          <xdr:nvSpPr>
            <xdr:cNvPr id="6161" name="Case à cocher 40" descr="Non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6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43</xdr:row>
          <xdr:rowOff>9525</xdr:rowOff>
        </xdr:from>
        <xdr:to>
          <xdr:col>90</xdr:col>
          <xdr:colOff>209550</xdr:colOff>
          <xdr:row>45</xdr:row>
          <xdr:rowOff>9525</xdr:rowOff>
        </xdr:to>
        <xdr:sp macro="" textlink="">
          <xdr:nvSpPr>
            <xdr:cNvPr id="6162" name="Case à cocher 41" descr="Oui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6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43</xdr:row>
          <xdr:rowOff>9525</xdr:rowOff>
        </xdr:from>
        <xdr:to>
          <xdr:col>91</xdr:col>
          <xdr:colOff>47625</xdr:colOff>
          <xdr:row>45</xdr:row>
          <xdr:rowOff>9525</xdr:rowOff>
        </xdr:to>
        <xdr:sp macro="" textlink="">
          <xdr:nvSpPr>
            <xdr:cNvPr id="6163" name="Case à cocher 42" descr="Non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6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45</xdr:row>
          <xdr:rowOff>114300</xdr:rowOff>
        </xdr:from>
        <xdr:to>
          <xdr:col>90</xdr:col>
          <xdr:colOff>209550</xdr:colOff>
          <xdr:row>47</xdr:row>
          <xdr:rowOff>9525</xdr:rowOff>
        </xdr:to>
        <xdr:sp macro="" textlink="">
          <xdr:nvSpPr>
            <xdr:cNvPr id="6164" name="Case à cocher 43" descr="Oui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6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45</xdr:row>
          <xdr:rowOff>123825</xdr:rowOff>
        </xdr:from>
        <xdr:to>
          <xdr:col>91</xdr:col>
          <xdr:colOff>47625</xdr:colOff>
          <xdr:row>47</xdr:row>
          <xdr:rowOff>9525</xdr:rowOff>
        </xdr:to>
        <xdr:sp macro="" textlink="">
          <xdr:nvSpPr>
            <xdr:cNvPr id="6165" name="Case à cocher 44" descr="Non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6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49</xdr:row>
          <xdr:rowOff>47625</xdr:rowOff>
        </xdr:from>
        <xdr:to>
          <xdr:col>90</xdr:col>
          <xdr:colOff>209550</xdr:colOff>
          <xdr:row>51</xdr:row>
          <xdr:rowOff>9525</xdr:rowOff>
        </xdr:to>
        <xdr:sp macro="" textlink="">
          <xdr:nvSpPr>
            <xdr:cNvPr id="6166" name="Case à cocher 47" descr="Oui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6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49</xdr:row>
          <xdr:rowOff>47625</xdr:rowOff>
        </xdr:from>
        <xdr:to>
          <xdr:col>91</xdr:col>
          <xdr:colOff>47625</xdr:colOff>
          <xdr:row>51</xdr:row>
          <xdr:rowOff>9525</xdr:rowOff>
        </xdr:to>
        <xdr:sp macro="" textlink="">
          <xdr:nvSpPr>
            <xdr:cNvPr id="6167" name="Case à cocher 48" descr="Non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6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51</xdr:row>
          <xdr:rowOff>28575</xdr:rowOff>
        </xdr:from>
        <xdr:to>
          <xdr:col>90</xdr:col>
          <xdr:colOff>209550</xdr:colOff>
          <xdr:row>53</xdr:row>
          <xdr:rowOff>9525</xdr:rowOff>
        </xdr:to>
        <xdr:sp macro="" textlink="">
          <xdr:nvSpPr>
            <xdr:cNvPr id="6168" name="Case à cocher 49" descr="Oui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6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51</xdr:row>
          <xdr:rowOff>28575</xdr:rowOff>
        </xdr:from>
        <xdr:to>
          <xdr:col>91</xdr:col>
          <xdr:colOff>47625</xdr:colOff>
          <xdr:row>53</xdr:row>
          <xdr:rowOff>9525</xdr:rowOff>
        </xdr:to>
        <xdr:sp macro="" textlink="">
          <xdr:nvSpPr>
            <xdr:cNvPr id="6169" name="Case à cocher 50" descr="Non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6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59</xdr:row>
          <xdr:rowOff>28575</xdr:rowOff>
        </xdr:from>
        <xdr:to>
          <xdr:col>90</xdr:col>
          <xdr:colOff>209550</xdr:colOff>
          <xdr:row>61</xdr:row>
          <xdr:rowOff>9525</xdr:rowOff>
        </xdr:to>
        <xdr:sp macro="" textlink="">
          <xdr:nvSpPr>
            <xdr:cNvPr id="6170" name="Case à cocher 51" descr="Oui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6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59</xdr:row>
          <xdr:rowOff>28575</xdr:rowOff>
        </xdr:from>
        <xdr:to>
          <xdr:col>91</xdr:col>
          <xdr:colOff>47625</xdr:colOff>
          <xdr:row>61</xdr:row>
          <xdr:rowOff>9525</xdr:rowOff>
        </xdr:to>
        <xdr:sp macro="" textlink="">
          <xdr:nvSpPr>
            <xdr:cNvPr id="6171" name="Case à cocher 52" descr="Non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6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61</xdr:row>
          <xdr:rowOff>28575</xdr:rowOff>
        </xdr:from>
        <xdr:to>
          <xdr:col>90</xdr:col>
          <xdr:colOff>209550</xdr:colOff>
          <xdr:row>63</xdr:row>
          <xdr:rowOff>9525</xdr:rowOff>
        </xdr:to>
        <xdr:sp macro="" textlink="">
          <xdr:nvSpPr>
            <xdr:cNvPr id="6172" name="Case à cocher 53" descr="Oui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6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61</xdr:row>
          <xdr:rowOff>28575</xdr:rowOff>
        </xdr:from>
        <xdr:to>
          <xdr:col>91</xdr:col>
          <xdr:colOff>47625</xdr:colOff>
          <xdr:row>63</xdr:row>
          <xdr:rowOff>9525</xdr:rowOff>
        </xdr:to>
        <xdr:sp macro="" textlink="">
          <xdr:nvSpPr>
            <xdr:cNvPr id="6173" name="Case à cocher 54" descr="Non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6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69</xdr:row>
          <xdr:rowOff>28575</xdr:rowOff>
        </xdr:from>
        <xdr:to>
          <xdr:col>90</xdr:col>
          <xdr:colOff>209550</xdr:colOff>
          <xdr:row>71</xdr:row>
          <xdr:rowOff>9525</xdr:rowOff>
        </xdr:to>
        <xdr:sp macro="" textlink="">
          <xdr:nvSpPr>
            <xdr:cNvPr id="6174" name="Case à cocher 55" descr="Oui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6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69</xdr:row>
          <xdr:rowOff>28575</xdr:rowOff>
        </xdr:from>
        <xdr:to>
          <xdr:col>91</xdr:col>
          <xdr:colOff>47625</xdr:colOff>
          <xdr:row>71</xdr:row>
          <xdr:rowOff>9525</xdr:rowOff>
        </xdr:to>
        <xdr:sp macro="" textlink="">
          <xdr:nvSpPr>
            <xdr:cNvPr id="6175" name="Case à cocher 56" descr="Non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6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74</xdr:row>
          <xdr:rowOff>28575</xdr:rowOff>
        </xdr:from>
        <xdr:to>
          <xdr:col>90</xdr:col>
          <xdr:colOff>209550</xdr:colOff>
          <xdr:row>76</xdr:row>
          <xdr:rowOff>9525</xdr:rowOff>
        </xdr:to>
        <xdr:sp macro="" textlink="">
          <xdr:nvSpPr>
            <xdr:cNvPr id="6176" name="Case à cocher 57" descr="Oui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6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74</xdr:row>
          <xdr:rowOff>28575</xdr:rowOff>
        </xdr:from>
        <xdr:to>
          <xdr:col>91</xdr:col>
          <xdr:colOff>47625</xdr:colOff>
          <xdr:row>76</xdr:row>
          <xdr:rowOff>9525</xdr:rowOff>
        </xdr:to>
        <xdr:sp macro="" textlink="">
          <xdr:nvSpPr>
            <xdr:cNvPr id="6177" name="Case à cocher 58" descr="Non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6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86</xdr:row>
          <xdr:rowOff>47625</xdr:rowOff>
        </xdr:from>
        <xdr:to>
          <xdr:col>90</xdr:col>
          <xdr:colOff>209550</xdr:colOff>
          <xdr:row>88</xdr:row>
          <xdr:rowOff>28575</xdr:rowOff>
        </xdr:to>
        <xdr:sp macro="" textlink="">
          <xdr:nvSpPr>
            <xdr:cNvPr id="6178" name="Case à cocher 59" descr="Oui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6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86</xdr:row>
          <xdr:rowOff>47625</xdr:rowOff>
        </xdr:from>
        <xdr:to>
          <xdr:col>91</xdr:col>
          <xdr:colOff>47625</xdr:colOff>
          <xdr:row>88</xdr:row>
          <xdr:rowOff>28575</xdr:rowOff>
        </xdr:to>
        <xdr:sp macro="" textlink="">
          <xdr:nvSpPr>
            <xdr:cNvPr id="6179" name="Case à cocher 60" descr="Non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6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86</xdr:row>
          <xdr:rowOff>47625</xdr:rowOff>
        </xdr:from>
        <xdr:to>
          <xdr:col>97</xdr:col>
          <xdr:colOff>219075</xdr:colOff>
          <xdr:row>88</xdr:row>
          <xdr:rowOff>28575</xdr:rowOff>
        </xdr:to>
        <xdr:sp macro="" textlink="">
          <xdr:nvSpPr>
            <xdr:cNvPr id="6180" name="Case à cocher 63" descr="   Total entre 12 et 15 points 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6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Total entre 12 et 15 points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88</xdr:row>
          <xdr:rowOff>47625</xdr:rowOff>
        </xdr:from>
        <xdr:to>
          <xdr:col>90</xdr:col>
          <xdr:colOff>209550</xdr:colOff>
          <xdr:row>90</xdr:row>
          <xdr:rowOff>9525</xdr:rowOff>
        </xdr:to>
        <xdr:sp macro="" textlink="">
          <xdr:nvSpPr>
            <xdr:cNvPr id="6181" name="Case à cocher 64" descr="Oui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6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88</xdr:row>
          <xdr:rowOff>47625</xdr:rowOff>
        </xdr:from>
        <xdr:to>
          <xdr:col>91</xdr:col>
          <xdr:colOff>47625</xdr:colOff>
          <xdr:row>90</xdr:row>
          <xdr:rowOff>9525</xdr:rowOff>
        </xdr:to>
        <xdr:sp macro="" textlink="">
          <xdr:nvSpPr>
            <xdr:cNvPr id="6182" name="Case à cocher 65" descr="Non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6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88</xdr:row>
          <xdr:rowOff>47625</xdr:rowOff>
        </xdr:from>
        <xdr:to>
          <xdr:col>99</xdr:col>
          <xdr:colOff>38100</xdr:colOff>
          <xdr:row>90</xdr:row>
          <xdr:rowOff>9525</xdr:rowOff>
        </xdr:to>
        <xdr:sp macro="" textlink="">
          <xdr:nvSpPr>
            <xdr:cNvPr id="6183" name="Case à cocher 67" descr="   Total de 16 points ou plus 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6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Total de 16 points ou plus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92</xdr:row>
          <xdr:rowOff>28575</xdr:rowOff>
        </xdr:from>
        <xdr:to>
          <xdr:col>90</xdr:col>
          <xdr:colOff>209550</xdr:colOff>
          <xdr:row>94</xdr:row>
          <xdr:rowOff>9525</xdr:rowOff>
        </xdr:to>
        <xdr:sp macro="" textlink="">
          <xdr:nvSpPr>
            <xdr:cNvPr id="6184" name="Case à cocher 68" descr="Oui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6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92</xdr:row>
          <xdr:rowOff>28575</xdr:rowOff>
        </xdr:from>
        <xdr:to>
          <xdr:col>91</xdr:col>
          <xdr:colOff>47625</xdr:colOff>
          <xdr:row>94</xdr:row>
          <xdr:rowOff>9525</xdr:rowOff>
        </xdr:to>
        <xdr:sp macro="" textlink="">
          <xdr:nvSpPr>
            <xdr:cNvPr id="6185" name="Case à cocher 69" descr="Non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6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92</xdr:row>
          <xdr:rowOff>28575</xdr:rowOff>
        </xdr:from>
        <xdr:to>
          <xdr:col>90</xdr:col>
          <xdr:colOff>209550</xdr:colOff>
          <xdr:row>94</xdr:row>
          <xdr:rowOff>9525</xdr:rowOff>
        </xdr:to>
        <xdr:sp macro="" textlink="">
          <xdr:nvSpPr>
            <xdr:cNvPr id="6186" name="Case à cocher 71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6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94</xdr:row>
          <xdr:rowOff>28575</xdr:rowOff>
        </xdr:from>
        <xdr:to>
          <xdr:col>90</xdr:col>
          <xdr:colOff>209550</xdr:colOff>
          <xdr:row>96</xdr:row>
          <xdr:rowOff>9525</xdr:rowOff>
        </xdr:to>
        <xdr:sp macro="" textlink="">
          <xdr:nvSpPr>
            <xdr:cNvPr id="6187" name="Case à cocher 72" descr="Oui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6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94</xdr:row>
          <xdr:rowOff>28575</xdr:rowOff>
        </xdr:from>
        <xdr:to>
          <xdr:col>91</xdr:col>
          <xdr:colOff>47625</xdr:colOff>
          <xdr:row>96</xdr:row>
          <xdr:rowOff>9525</xdr:rowOff>
        </xdr:to>
        <xdr:sp macro="" textlink="">
          <xdr:nvSpPr>
            <xdr:cNvPr id="6188" name="Case à cocher 73" descr="Non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6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96</xdr:row>
          <xdr:rowOff>28575</xdr:rowOff>
        </xdr:from>
        <xdr:to>
          <xdr:col>90</xdr:col>
          <xdr:colOff>209550</xdr:colOff>
          <xdr:row>98</xdr:row>
          <xdr:rowOff>9525</xdr:rowOff>
        </xdr:to>
        <xdr:sp macro="" textlink="">
          <xdr:nvSpPr>
            <xdr:cNvPr id="6189" name="Case à cocher 74" descr="Oui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6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96</xdr:row>
          <xdr:rowOff>28575</xdr:rowOff>
        </xdr:from>
        <xdr:to>
          <xdr:col>91</xdr:col>
          <xdr:colOff>47625</xdr:colOff>
          <xdr:row>98</xdr:row>
          <xdr:rowOff>9525</xdr:rowOff>
        </xdr:to>
        <xdr:sp macro="" textlink="">
          <xdr:nvSpPr>
            <xdr:cNvPr id="6190" name="Case à cocher 75" descr="Non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6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98</xdr:row>
          <xdr:rowOff>28575</xdr:rowOff>
        </xdr:from>
        <xdr:to>
          <xdr:col>90</xdr:col>
          <xdr:colOff>209550</xdr:colOff>
          <xdr:row>100</xdr:row>
          <xdr:rowOff>9525</xdr:rowOff>
        </xdr:to>
        <xdr:sp macro="" textlink="">
          <xdr:nvSpPr>
            <xdr:cNvPr id="6191" name="Case à cocher 76" descr="Oui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6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98</xdr:row>
          <xdr:rowOff>28575</xdr:rowOff>
        </xdr:from>
        <xdr:to>
          <xdr:col>91</xdr:col>
          <xdr:colOff>47625</xdr:colOff>
          <xdr:row>100</xdr:row>
          <xdr:rowOff>9525</xdr:rowOff>
        </xdr:to>
        <xdr:sp macro="" textlink="">
          <xdr:nvSpPr>
            <xdr:cNvPr id="6192" name="Case à cocher 77" descr="Non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6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100</xdr:row>
          <xdr:rowOff>28575</xdr:rowOff>
        </xdr:from>
        <xdr:to>
          <xdr:col>90</xdr:col>
          <xdr:colOff>209550</xdr:colOff>
          <xdr:row>102</xdr:row>
          <xdr:rowOff>9525</xdr:rowOff>
        </xdr:to>
        <xdr:sp macro="" textlink="">
          <xdr:nvSpPr>
            <xdr:cNvPr id="6193" name="Case à cocher 78" descr="Oui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6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100</xdr:row>
          <xdr:rowOff>28575</xdr:rowOff>
        </xdr:from>
        <xdr:to>
          <xdr:col>91</xdr:col>
          <xdr:colOff>47625</xdr:colOff>
          <xdr:row>102</xdr:row>
          <xdr:rowOff>9525</xdr:rowOff>
        </xdr:to>
        <xdr:sp macro="" textlink="">
          <xdr:nvSpPr>
            <xdr:cNvPr id="6194" name="Case à cocher 79" descr="Non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6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102</xdr:row>
          <xdr:rowOff>28575</xdr:rowOff>
        </xdr:from>
        <xdr:to>
          <xdr:col>90</xdr:col>
          <xdr:colOff>209550</xdr:colOff>
          <xdr:row>104</xdr:row>
          <xdr:rowOff>28575</xdr:rowOff>
        </xdr:to>
        <xdr:sp macro="" textlink="">
          <xdr:nvSpPr>
            <xdr:cNvPr id="6195" name="Case à cocher 80" descr="Oui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6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102</xdr:row>
          <xdr:rowOff>28575</xdr:rowOff>
        </xdr:from>
        <xdr:to>
          <xdr:col>91</xdr:col>
          <xdr:colOff>47625</xdr:colOff>
          <xdr:row>104</xdr:row>
          <xdr:rowOff>28575</xdr:rowOff>
        </xdr:to>
        <xdr:sp macro="" textlink="">
          <xdr:nvSpPr>
            <xdr:cNvPr id="6196" name="Case à cocher 81" descr="Non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6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94</xdr:row>
          <xdr:rowOff>28575</xdr:rowOff>
        </xdr:from>
        <xdr:to>
          <xdr:col>90</xdr:col>
          <xdr:colOff>209550</xdr:colOff>
          <xdr:row>96</xdr:row>
          <xdr:rowOff>9525</xdr:rowOff>
        </xdr:to>
        <xdr:sp macro="" textlink="">
          <xdr:nvSpPr>
            <xdr:cNvPr id="6197" name="Case à cocher 82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6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96</xdr:row>
          <xdr:rowOff>28575</xdr:rowOff>
        </xdr:from>
        <xdr:to>
          <xdr:col>90</xdr:col>
          <xdr:colOff>209550</xdr:colOff>
          <xdr:row>98</xdr:row>
          <xdr:rowOff>9525</xdr:rowOff>
        </xdr:to>
        <xdr:sp macro="" textlink="">
          <xdr:nvSpPr>
            <xdr:cNvPr id="6198" name="Case à cocher 87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6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98</xdr:row>
          <xdr:rowOff>28575</xdr:rowOff>
        </xdr:from>
        <xdr:to>
          <xdr:col>90</xdr:col>
          <xdr:colOff>209550</xdr:colOff>
          <xdr:row>100</xdr:row>
          <xdr:rowOff>9525</xdr:rowOff>
        </xdr:to>
        <xdr:sp macro="" textlink="">
          <xdr:nvSpPr>
            <xdr:cNvPr id="6199" name="Case à cocher 88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6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100</xdr:row>
          <xdr:rowOff>28575</xdr:rowOff>
        </xdr:from>
        <xdr:to>
          <xdr:col>90</xdr:col>
          <xdr:colOff>209550</xdr:colOff>
          <xdr:row>102</xdr:row>
          <xdr:rowOff>9525</xdr:rowOff>
        </xdr:to>
        <xdr:sp macro="" textlink="">
          <xdr:nvSpPr>
            <xdr:cNvPr id="6200" name="Case à cocher 90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6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0</xdr:colOff>
          <xdr:row>102</xdr:row>
          <xdr:rowOff>28575</xdr:rowOff>
        </xdr:from>
        <xdr:to>
          <xdr:col>90</xdr:col>
          <xdr:colOff>209550</xdr:colOff>
          <xdr:row>104</xdr:row>
          <xdr:rowOff>28575</xdr:rowOff>
        </xdr:to>
        <xdr:sp macro="" textlink="">
          <xdr:nvSpPr>
            <xdr:cNvPr id="6201" name="Case à cocher 91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6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ristophe.feing@cr-reunion" TargetMode="External"/><Relationship Id="rId1" Type="http://schemas.openxmlformats.org/officeDocument/2006/relationships/hyperlink" Target="mailto:kevin.cerveaux@cr-reunion.fr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5" Type="http://schemas.openxmlformats.org/officeDocument/2006/relationships/image" Target="../media/image6.emf"/><Relationship Id="rId19" Type="http://schemas.openxmlformats.org/officeDocument/2006/relationships/ctrlProp" Target="../ctrlProps/ctrlProp14.xml"/><Relationship Id="rId4" Type="http://schemas.openxmlformats.org/officeDocument/2006/relationships/oleObject" Target="../embeddings/Microsoft_Word_97_-_2003_Document.doc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2"/>
  <dimension ref="A2:AV64"/>
  <sheetViews>
    <sheetView view="pageBreakPreview" zoomScale="110" zoomScaleNormal="85" zoomScaleSheetLayoutView="110" workbookViewId="0">
      <selection activeCell="L6" sqref="A1:L122"/>
    </sheetView>
  </sheetViews>
  <sheetFormatPr baseColWidth="10" defaultColWidth="9.140625" defaultRowHeight="12.75"/>
  <cols>
    <col min="1" max="2" width="3.7109375" style="1" customWidth="1"/>
    <col min="3" max="3" width="3.7109375" style="2" customWidth="1"/>
    <col min="4" max="4" width="3.7109375" style="1" customWidth="1"/>
    <col min="5" max="5" width="25.85546875" style="1" customWidth="1"/>
    <col min="6" max="13" width="3.7109375" style="1" customWidth="1"/>
    <col min="14" max="14" width="4.42578125" style="1" customWidth="1"/>
    <col min="15" max="18" width="3.7109375" style="1" customWidth="1"/>
    <col min="19" max="19" width="20.42578125" style="1" customWidth="1"/>
    <col min="20" max="29" width="3.7109375" style="1" customWidth="1"/>
    <col min="30" max="30" width="1.85546875" style="1" customWidth="1"/>
    <col min="31" max="31" width="19.85546875" style="1" customWidth="1"/>
    <col min="32" max="16384" width="9.140625" style="1"/>
  </cols>
  <sheetData>
    <row r="2" spans="1:48" ht="69.75" customHeight="1"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</row>
    <row r="3" spans="1:48" ht="12" customHeight="1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48" s="10" customFormat="1" ht="11.25" customHeight="1">
      <c r="A4" s="5"/>
      <c r="B4" s="6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7"/>
      <c r="AA4" s="7"/>
      <c r="AB4" s="7"/>
      <c r="AC4" s="9"/>
      <c r="AD4" s="9"/>
      <c r="AE4" s="5"/>
    </row>
    <row r="5" spans="1:48" ht="15">
      <c r="A5" s="3"/>
      <c r="B5" s="3"/>
      <c r="C5" s="11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2"/>
      <c r="AA5" s="12"/>
      <c r="AB5" s="12"/>
      <c r="AC5" s="12"/>
      <c r="AD5" s="12"/>
      <c r="AE5" s="12"/>
    </row>
    <row r="6" spans="1:48" ht="15">
      <c r="A6" s="3"/>
      <c r="B6" s="3"/>
      <c r="C6" s="14"/>
      <c r="D6" s="1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2"/>
      <c r="AA6" s="12"/>
      <c r="AB6" s="12"/>
      <c r="AC6" s="12"/>
      <c r="AD6" s="12"/>
      <c r="AE6" s="12"/>
    </row>
    <row r="7" spans="1:48" ht="3" customHeight="1">
      <c r="A7" s="3"/>
      <c r="B7" s="3"/>
      <c r="C7" s="14"/>
      <c r="D7" s="1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  <c r="AA7" s="12"/>
      <c r="AB7" s="12"/>
      <c r="AC7" s="12"/>
      <c r="AD7" s="12"/>
      <c r="AE7" s="12"/>
    </row>
    <row r="8" spans="1:48" s="21" customFormat="1" ht="15.75" customHeight="1">
      <c r="A8" s="16"/>
      <c r="B8" s="16"/>
      <c r="C8" s="17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0"/>
      <c r="AB8" s="20"/>
      <c r="AC8" s="20"/>
      <c r="AD8" s="20"/>
      <c r="AE8" s="20"/>
    </row>
    <row r="9" spans="1:48" ht="15.75">
      <c r="A9" s="3"/>
      <c r="B9" s="3"/>
      <c r="C9" s="14"/>
      <c r="D9" s="22"/>
      <c r="E9" s="13"/>
      <c r="F9" s="23"/>
      <c r="G9" s="2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2"/>
      <c r="AA9" s="12"/>
      <c r="AB9" s="12"/>
      <c r="AC9" s="12"/>
      <c r="AD9" s="12"/>
      <c r="AE9" s="12"/>
    </row>
    <row r="10" spans="1:48" ht="3" customHeight="1">
      <c r="A10" s="3"/>
      <c r="B10" s="3"/>
      <c r="C10" s="14"/>
      <c r="D10" s="25"/>
      <c r="E10" s="13"/>
      <c r="F10" s="23"/>
      <c r="G10" s="2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2"/>
      <c r="AA10" s="12"/>
      <c r="AB10" s="12"/>
      <c r="AC10" s="12"/>
      <c r="AD10" s="12"/>
      <c r="AE10" s="12"/>
    </row>
    <row r="11" spans="1:48" ht="15.75">
      <c r="A11" s="3"/>
      <c r="B11" s="3"/>
      <c r="C11" s="14"/>
      <c r="D11" s="22"/>
      <c r="E11" s="13"/>
      <c r="F11" s="23"/>
      <c r="G11" s="2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2"/>
      <c r="AA11" s="12"/>
      <c r="AB11" s="12"/>
      <c r="AC11" s="12"/>
      <c r="AD11" s="12"/>
      <c r="AE11" s="12"/>
    </row>
    <row r="12" spans="1:48" ht="3" customHeight="1">
      <c r="A12" s="3"/>
      <c r="B12" s="3"/>
      <c r="C12" s="14"/>
      <c r="D12" s="25"/>
      <c r="E12" s="13"/>
      <c r="F12" s="23"/>
      <c r="G12" s="2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2"/>
      <c r="AA12" s="12"/>
      <c r="AB12" s="12"/>
      <c r="AC12" s="12"/>
      <c r="AD12" s="12"/>
      <c r="AE12" s="12"/>
    </row>
    <row r="13" spans="1:48" ht="18">
      <c r="A13" s="3"/>
      <c r="B13" s="3"/>
      <c r="C13" s="14"/>
      <c r="D13" s="22"/>
      <c r="E13" s="26" t="s">
        <v>0</v>
      </c>
      <c r="F13" s="27"/>
      <c r="G13" s="28"/>
      <c r="H13" s="29"/>
      <c r="I13" s="29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2"/>
      <c r="AA13" s="12"/>
      <c r="AB13" s="12"/>
      <c r="AC13" s="12"/>
      <c r="AD13" s="12"/>
      <c r="AE13" s="12"/>
    </row>
    <row r="14" spans="1:48" ht="33" customHeight="1">
      <c r="A14" s="3"/>
      <c r="B14" s="3"/>
      <c r="C14" s="14"/>
      <c r="D14" s="25"/>
      <c r="E14" s="30" t="s">
        <v>1</v>
      </c>
      <c r="F14" s="23"/>
      <c r="G14" s="2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2"/>
      <c r="AA14" s="12"/>
      <c r="AB14" s="12"/>
      <c r="AC14" s="12"/>
      <c r="AD14" s="12"/>
      <c r="AE14" s="12"/>
    </row>
    <row r="15" spans="1:48" ht="16.5" customHeight="1">
      <c r="A15" s="3"/>
      <c r="B15" s="3"/>
      <c r="C15" s="14"/>
      <c r="D15" s="25"/>
      <c r="E15" s="31"/>
      <c r="F15" s="2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2"/>
      <c r="AA15" s="12"/>
      <c r="AB15" s="12"/>
      <c r="AC15" s="12"/>
      <c r="AD15" s="12"/>
      <c r="AE15" s="12"/>
    </row>
    <row r="16" spans="1:48" ht="12.75" customHeight="1">
      <c r="A16" s="3"/>
      <c r="B16" s="3"/>
      <c r="C16" s="14"/>
      <c r="D16" s="25"/>
      <c r="E16" s="32" t="s">
        <v>2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31" ht="13.5" customHeight="1">
      <c r="A17" s="3"/>
      <c r="B17" s="3"/>
      <c r="C17" s="14"/>
      <c r="D17" s="34"/>
      <c r="E17" s="35" t="s">
        <v>3</v>
      </c>
      <c r="F17" s="36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7"/>
      <c r="AA17" s="37"/>
      <c r="AB17" s="37"/>
      <c r="AC17" s="37"/>
      <c r="AD17" s="12"/>
      <c r="AE17" s="12"/>
    </row>
    <row r="18" spans="1:31" ht="17.25" customHeight="1">
      <c r="A18" s="3"/>
      <c r="B18" s="3"/>
      <c r="C18" s="14"/>
      <c r="D18" s="25"/>
      <c r="E18" s="38" t="s">
        <v>4</v>
      </c>
      <c r="F18" s="36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7"/>
      <c r="AA18" s="37"/>
      <c r="AB18" s="37"/>
      <c r="AC18" s="37"/>
      <c r="AD18" s="12"/>
      <c r="AE18" s="12"/>
    </row>
    <row r="19" spans="1:31" ht="13.5" customHeight="1">
      <c r="A19" s="3"/>
      <c r="B19" s="3"/>
      <c r="C19" s="14"/>
      <c r="D19" s="25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12"/>
      <c r="AE19" s="12"/>
    </row>
    <row r="20" spans="1:31" ht="13.5" customHeight="1">
      <c r="A20" s="3"/>
      <c r="B20" s="3"/>
      <c r="C20" s="14"/>
      <c r="D20" s="25"/>
      <c r="E20" s="32" t="s">
        <v>5</v>
      </c>
      <c r="F20" s="36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7"/>
      <c r="AA20" s="37"/>
      <c r="AB20" s="37"/>
      <c r="AC20" s="37"/>
      <c r="AD20" s="12"/>
      <c r="AE20" s="12"/>
    </row>
    <row r="21" spans="1:31" ht="13.5" customHeight="1">
      <c r="A21" s="3"/>
      <c r="B21" s="3"/>
      <c r="C21" s="14"/>
      <c r="D21" s="25"/>
      <c r="E21" s="39" t="s">
        <v>6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1"/>
    </row>
    <row r="22" spans="1:31" ht="14.25" customHeight="1">
      <c r="A22" s="3"/>
      <c r="B22" s="3"/>
      <c r="C22" s="14"/>
      <c r="D22" s="25"/>
      <c r="E22" s="39" t="s">
        <v>7</v>
      </c>
      <c r="F22" s="42"/>
      <c r="G22" s="42"/>
      <c r="H22" s="42"/>
      <c r="I22" s="42"/>
      <c r="J22" s="43"/>
      <c r="K22" s="43"/>
      <c r="L22" s="43"/>
      <c r="M22" s="43"/>
      <c r="N22" s="43"/>
      <c r="O22" s="43"/>
      <c r="P22" s="44"/>
      <c r="Q22" s="44"/>
      <c r="R22" s="44"/>
      <c r="S22" s="34"/>
      <c r="T22" s="34"/>
      <c r="U22" s="34"/>
      <c r="V22" s="34"/>
      <c r="W22" s="34"/>
      <c r="X22" s="34"/>
      <c r="Y22" s="34"/>
      <c r="Z22" s="37"/>
      <c r="AA22" s="37"/>
      <c r="AB22" s="37"/>
      <c r="AC22" s="37"/>
      <c r="AD22" s="12"/>
      <c r="AE22" s="12"/>
    </row>
    <row r="23" spans="1:31" ht="15">
      <c r="A23" s="3"/>
      <c r="B23" s="3"/>
      <c r="C23" s="45"/>
      <c r="D23" s="46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8"/>
      <c r="X23" s="48"/>
      <c r="Y23" s="48"/>
      <c r="Z23" s="49"/>
      <c r="AA23" s="49"/>
      <c r="AB23" s="49"/>
      <c r="AC23" s="49"/>
      <c r="AD23" s="49"/>
      <c r="AE23" s="49"/>
    </row>
    <row r="24" spans="1:31" ht="15.75">
      <c r="A24" s="3"/>
      <c r="B24" s="3"/>
      <c r="C24" s="7"/>
      <c r="D24" s="50"/>
      <c r="E24" s="51" t="s">
        <v>8</v>
      </c>
      <c r="F24" s="51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/>
      <c r="X24" s="48"/>
      <c r="Y24" s="48"/>
      <c r="Z24" s="49"/>
      <c r="AA24" s="49"/>
      <c r="AB24" s="49"/>
      <c r="AC24" s="49"/>
      <c r="AD24" s="49"/>
      <c r="AE24" s="49"/>
    </row>
    <row r="25" spans="1:31" ht="15">
      <c r="A25" s="3"/>
      <c r="B25" s="3"/>
      <c r="C25" s="45"/>
      <c r="D25" s="22"/>
      <c r="E25" s="47"/>
      <c r="F25" s="47"/>
      <c r="G25" s="47"/>
      <c r="H25" s="52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8"/>
      <c r="Y25" s="48"/>
      <c r="Z25" s="49"/>
      <c r="AA25" s="49"/>
      <c r="AB25" s="49"/>
      <c r="AC25" s="49"/>
      <c r="AD25" s="49"/>
      <c r="AE25" s="49"/>
    </row>
    <row r="26" spans="1:31" ht="3" customHeight="1">
      <c r="A26" s="3"/>
      <c r="B26" s="3"/>
      <c r="C26" s="45"/>
      <c r="D26" s="53"/>
      <c r="E26" s="47"/>
      <c r="F26" s="47"/>
      <c r="G26" s="54"/>
      <c r="H26" s="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50"/>
      <c r="AA26" s="50"/>
      <c r="AB26" s="50"/>
      <c r="AC26" s="50"/>
      <c r="AD26" s="50"/>
      <c r="AE26" s="50"/>
    </row>
    <row r="27" spans="1:31" ht="15">
      <c r="A27" s="3"/>
      <c r="B27" s="3"/>
      <c r="C27" s="45"/>
      <c r="D27" s="22"/>
      <c r="E27" s="47"/>
      <c r="F27" s="47"/>
      <c r="G27" s="47"/>
      <c r="H27" s="52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8"/>
      <c r="Y27" s="48"/>
      <c r="Z27" s="49"/>
      <c r="AA27" s="49"/>
      <c r="AB27" s="49"/>
      <c r="AC27" s="49"/>
      <c r="AD27" s="49"/>
      <c r="AE27" s="49"/>
    </row>
    <row r="28" spans="1:31" ht="3.75" customHeight="1">
      <c r="A28" s="3"/>
      <c r="B28" s="3"/>
      <c r="C28" s="45"/>
      <c r="D28" s="53"/>
      <c r="E28" s="47"/>
      <c r="F28" s="47"/>
      <c r="G28" s="54"/>
      <c r="H28" s="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50"/>
      <c r="AA28" s="50"/>
      <c r="AB28" s="50"/>
      <c r="AC28" s="50"/>
      <c r="AD28" s="50"/>
      <c r="AE28" s="50"/>
    </row>
    <row r="29" spans="1:31" ht="15">
      <c r="A29" s="3"/>
      <c r="B29" s="3"/>
      <c r="C29" s="45"/>
      <c r="E29" s="47" t="s">
        <v>9</v>
      </c>
      <c r="F29" s="47"/>
      <c r="G29" s="47"/>
      <c r="H29" s="47"/>
      <c r="I29" s="47"/>
      <c r="J29" s="47"/>
      <c r="K29" s="47"/>
      <c r="L29" s="47"/>
      <c r="M29" s="47"/>
      <c r="N29" s="47"/>
      <c r="O29" s="55"/>
      <c r="P29" s="47"/>
      <c r="Q29" s="56" t="s">
        <v>10</v>
      </c>
      <c r="R29" s="47" t="s">
        <v>11</v>
      </c>
      <c r="S29" s="47"/>
      <c r="T29" s="47"/>
      <c r="U29" s="47"/>
      <c r="V29" s="47"/>
      <c r="W29" s="47"/>
      <c r="X29" s="48"/>
      <c r="Y29" s="48"/>
      <c r="Z29" s="49"/>
      <c r="AA29" s="49"/>
      <c r="AB29" s="49"/>
      <c r="AC29" s="49"/>
      <c r="AD29" s="49"/>
      <c r="AE29" s="49"/>
    </row>
    <row r="30" spans="1:31" ht="3" customHeight="1">
      <c r="A30" s="3"/>
      <c r="B30" s="3"/>
      <c r="C30" s="45"/>
      <c r="D30" s="53"/>
      <c r="E30" s="47"/>
      <c r="F30" s="47"/>
      <c r="G30" s="54"/>
      <c r="H30" s="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50"/>
      <c r="AA30" s="50"/>
      <c r="AB30" s="50"/>
      <c r="AC30" s="50"/>
      <c r="AD30" s="50"/>
      <c r="AE30" s="50"/>
    </row>
    <row r="31" spans="1:31" ht="15">
      <c r="A31" s="3"/>
      <c r="B31" s="3"/>
      <c r="C31" s="45"/>
      <c r="D31" s="22"/>
      <c r="E31" s="47" t="s">
        <v>12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57" t="s">
        <v>13</v>
      </c>
      <c r="R31" s="58" t="s">
        <v>14</v>
      </c>
      <c r="S31" s="47"/>
      <c r="T31" s="47"/>
      <c r="U31" s="47"/>
      <c r="V31" s="47"/>
      <c r="W31" s="47"/>
      <c r="X31" s="48"/>
      <c r="Y31" s="48"/>
      <c r="Z31" s="49"/>
      <c r="AA31" s="49"/>
      <c r="AB31" s="49"/>
      <c r="AC31" s="49"/>
      <c r="AD31" s="49"/>
      <c r="AE31" s="49"/>
    </row>
    <row r="32" spans="1:31" ht="3" customHeight="1">
      <c r="A32" s="3"/>
      <c r="B32" s="3"/>
      <c r="C32" s="45"/>
      <c r="D32" s="22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8"/>
      <c r="Y32" s="48"/>
      <c r="Z32" s="49"/>
      <c r="AA32" s="49"/>
      <c r="AB32" s="49"/>
      <c r="AC32" s="49"/>
      <c r="AD32" s="49"/>
      <c r="AE32" s="49"/>
    </row>
    <row r="33" spans="1:31" ht="15">
      <c r="A33" s="3"/>
      <c r="B33" s="3"/>
      <c r="C33" s="45"/>
      <c r="D33" s="22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  <c r="Y33" s="48"/>
      <c r="Z33" s="49"/>
      <c r="AA33" s="49"/>
      <c r="AB33" s="49"/>
      <c r="AC33" s="49"/>
      <c r="AD33" s="49"/>
      <c r="AE33" s="49"/>
    </row>
    <row r="34" spans="1:31" ht="3" customHeight="1">
      <c r="A34" s="3"/>
      <c r="B34" s="3"/>
      <c r="C34" s="45"/>
      <c r="D34" s="53"/>
      <c r="E34" s="47"/>
      <c r="F34" s="54"/>
      <c r="G34" s="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50"/>
      <c r="AA34" s="50"/>
      <c r="AB34" s="50"/>
      <c r="AC34" s="50"/>
      <c r="AD34" s="50"/>
      <c r="AE34" s="50"/>
    </row>
    <row r="35" spans="1:31" ht="15">
      <c r="A35" s="3"/>
      <c r="B35" s="3"/>
      <c r="C35" s="45"/>
      <c r="D35" s="22"/>
      <c r="E35" s="47" t="s">
        <v>15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56" t="s">
        <v>10</v>
      </c>
      <c r="R35" s="47" t="s">
        <v>16</v>
      </c>
      <c r="S35" s="47"/>
      <c r="T35" s="47"/>
      <c r="U35" s="47"/>
      <c r="V35" s="47"/>
      <c r="W35" s="47"/>
      <c r="X35" s="48"/>
      <c r="Y35" s="48"/>
      <c r="Z35" s="49"/>
      <c r="AA35" s="49"/>
      <c r="AB35" s="49"/>
      <c r="AC35" s="49"/>
      <c r="AD35" s="49"/>
      <c r="AE35" s="49"/>
    </row>
    <row r="36" spans="1:31" ht="15.75">
      <c r="A36" s="3"/>
      <c r="B36" s="3"/>
      <c r="C36" s="45"/>
      <c r="D36" s="53"/>
      <c r="E36" s="47" t="s">
        <v>17</v>
      </c>
      <c r="F36" s="54"/>
      <c r="G36" s="8"/>
      <c r="H36" s="47"/>
      <c r="I36" s="47"/>
      <c r="J36" s="47"/>
      <c r="K36" s="47"/>
      <c r="L36" s="47"/>
      <c r="M36" s="47"/>
      <c r="N36" s="47"/>
      <c r="O36" s="47"/>
      <c r="P36" s="47"/>
      <c r="Q36" s="57" t="s">
        <v>13</v>
      </c>
      <c r="R36" s="58" t="s">
        <v>18</v>
      </c>
      <c r="S36" s="47"/>
      <c r="T36" s="47"/>
      <c r="U36" s="47"/>
      <c r="V36" s="47"/>
      <c r="W36" s="47"/>
      <c r="X36" s="47"/>
      <c r="Y36" s="47"/>
      <c r="Z36" s="50"/>
      <c r="AA36" s="50"/>
      <c r="AB36" s="50"/>
      <c r="AC36" s="50"/>
      <c r="AD36" s="50"/>
      <c r="AE36" s="50"/>
    </row>
    <row r="37" spans="1:31">
      <c r="A37" s="3"/>
      <c r="B37" s="3"/>
      <c r="C37" s="45"/>
      <c r="D37" s="50"/>
      <c r="E37" s="50"/>
      <c r="F37" s="46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ht="2.25" customHeight="1">
      <c r="A38" s="3"/>
      <c r="B38" s="3"/>
      <c r="C38" s="45"/>
      <c r="D38" s="53"/>
      <c r="E38" s="50"/>
      <c r="F38" s="59"/>
      <c r="G38" s="7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>
      <c r="A39" s="3"/>
      <c r="B39" s="3"/>
      <c r="C39" s="45"/>
      <c r="D39" s="22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49"/>
      <c r="Y39" s="49"/>
      <c r="Z39" s="49"/>
      <c r="AA39" s="49"/>
      <c r="AB39" s="49"/>
      <c r="AC39" s="49"/>
      <c r="AD39" s="49"/>
      <c r="AE39" s="49"/>
    </row>
    <row r="40" spans="1:31" ht="3" customHeight="1">
      <c r="A40" s="3"/>
      <c r="B40" s="3"/>
      <c r="C40" s="45"/>
      <c r="D40" s="53"/>
      <c r="E40" s="50"/>
      <c r="F40" s="59"/>
      <c r="G40" s="59"/>
      <c r="H40" s="7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>
      <c r="A41" s="3"/>
      <c r="B41" s="3"/>
      <c r="C41" s="45"/>
      <c r="D41" s="22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49"/>
      <c r="Y41" s="49"/>
      <c r="Z41" s="49"/>
      <c r="AA41" s="49"/>
      <c r="AB41" s="49"/>
      <c r="AC41" s="49"/>
      <c r="AD41" s="49"/>
      <c r="AE41" s="49"/>
    </row>
    <row r="42" spans="1:31" ht="3" customHeight="1">
      <c r="A42" s="3"/>
      <c r="B42" s="3"/>
      <c r="C42" s="45"/>
      <c r="D42" s="53"/>
      <c r="E42" s="50"/>
      <c r="F42" s="59"/>
      <c r="G42" s="59"/>
      <c r="H42" s="7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</row>
    <row r="43" spans="1:31">
      <c r="A43" s="3"/>
      <c r="B43" s="3"/>
      <c r="C43" s="45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49"/>
      <c r="Y43" s="49"/>
      <c r="Z43" s="49"/>
      <c r="AA43" s="49"/>
      <c r="AB43" s="49"/>
      <c r="AC43" s="49"/>
      <c r="AD43" s="49"/>
      <c r="AE43" s="49"/>
    </row>
    <row r="44" spans="1:31" ht="3" customHeight="1">
      <c r="A44" s="3"/>
      <c r="B44" s="3"/>
      <c r="C44" s="45"/>
      <c r="D44" s="50"/>
      <c r="E44" s="50"/>
      <c r="F44" s="59"/>
      <c r="G44" s="59"/>
      <c r="H44" s="7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>
      <c r="A45" s="3"/>
      <c r="B45" s="3"/>
      <c r="C45" s="45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49"/>
      <c r="Y45" s="49"/>
      <c r="Z45" s="49"/>
      <c r="AA45" s="49"/>
      <c r="AB45" s="49"/>
      <c r="AC45" s="49"/>
      <c r="AD45" s="49"/>
      <c r="AE45" s="49"/>
    </row>
    <row r="46" spans="1:31">
      <c r="A46" s="3"/>
      <c r="B46" s="3"/>
      <c r="C46" s="45"/>
      <c r="D46" s="46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ht="15">
      <c r="A47" s="3"/>
      <c r="B47" s="3"/>
      <c r="C47" s="45"/>
      <c r="D47" s="46"/>
      <c r="E47" s="47"/>
      <c r="F47" s="46"/>
      <c r="G47" s="50"/>
      <c r="H47" s="50"/>
      <c r="I47" s="50"/>
      <c r="J47" s="50"/>
      <c r="K47" s="50"/>
      <c r="L47" s="50"/>
      <c r="M47" s="50"/>
      <c r="N47" s="50"/>
      <c r="O47" s="50"/>
      <c r="P47" s="47"/>
      <c r="Q47" s="56"/>
      <c r="R47" s="47"/>
      <c r="S47" s="47"/>
      <c r="T47" s="47"/>
      <c r="U47" s="47"/>
      <c r="V47" s="47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ht="15">
      <c r="A48" s="3"/>
      <c r="B48" s="3"/>
      <c r="C48" s="45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47"/>
      <c r="Q48" s="57"/>
      <c r="R48" s="58"/>
      <c r="S48" s="47"/>
      <c r="T48" s="47"/>
      <c r="U48" s="47"/>
      <c r="V48" s="47"/>
      <c r="W48" s="50"/>
      <c r="X48" s="49"/>
      <c r="Y48" s="49"/>
      <c r="Z48" s="49"/>
      <c r="AA48" s="49"/>
      <c r="AB48" s="49"/>
      <c r="AC48" s="49"/>
      <c r="AD48" s="49"/>
      <c r="AE48" s="49"/>
    </row>
    <row r="49" spans="1:33" ht="3" customHeight="1">
      <c r="A49" s="3"/>
      <c r="B49" s="3"/>
      <c r="C49" s="45"/>
      <c r="D49" s="53"/>
      <c r="E49" s="50"/>
      <c r="F49" s="59"/>
      <c r="G49" s="59"/>
      <c r="H49" s="7"/>
      <c r="I49" s="50"/>
      <c r="J49" s="50"/>
      <c r="K49" s="50"/>
      <c r="L49" s="50"/>
      <c r="M49" s="50"/>
      <c r="N49" s="50"/>
      <c r="O49" s="50"/>
      <c r="P49" s="47"/>
      <c r="Q49" s="47"/>
      <c r="R49" s="47"/>
      <c r="S49" s="47"/>
      <c r="T49" s="47"/>
      <c r="U49" s="47"/>
      <c r="V49" s="47"/>
      <c r="W49" s="50"/>
      <c r="X49" s="50"/>
      <c r="Y49" s="50"/>
      <c r="Z49" s="50"/>
      <c r="AA49" s="50"/>
      <c r="AB49" s="50"/>
      <c r="AC49" s="50"/>
      <c r="AD49" s="50"/>
      <c r="AE49" s="50"/>
    </row>
    <row r="50" spans="1:33" ht="15">
      <c r="A50" s="3"/>
      <c r="B50" s="3"/>
      <c r="C50" s="45"/>
      <c r="D50" s="22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47"/>
      <c r="Q50" s="47"/>
      <c r="R50" s="47"/>
      <c r="S50" s="47"/>
      <c r="T50" s="47"/>
      <c r="U50" s="47"/>
      <c r="V50" s="47"/>
      <c r="W50" s="50"/>
      <c r="X50" s="49"/>
      <c r="Y50" s="49"/>
      <c r="Z50" s="49"/>
      <c r="AA50" s="49"/>
      <c r="AB50" s="49"/>
      <c r="AC50" s="49"/>
      <c r="AD50" s="49"/>
      <c r="AE50" s="49"/>
    </row>
    <row r="51" spans="1:33" ht="3" customHeight="1">
      <c r="A51" s="3"/>
      <c r="B51" s="3"/>
      <c r="C51" s="45"/>
      <c r="D51" s="53"/>
      <c r="E51" s="50"/>
      <c r="F51" s="59"/>
      <c r="G51" s="59"/>
      <c r="H51" s="7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</row>
    <row r="52" spans="1:33">
      <c r="A52" s="3"/>
      <c r="B52" s="3"/>
      <c r="C52" s="45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49"/>
      <c r="Y52" s="49"/>
      <c r="Z52" s="49"/>
      <c r="AA52" s="49"/>
      <c r="AB52" s="49"/>
      <c r="AC52" s="49"/>
      <c r="AD52" s="49"/>
      <c r="AE52" s="49"/>
    </row>
    <row r="53" spans="1:33" ht="3" customHeight="1">
      <c r="A53" s="3"/>
      <c r="B53" s="3"/>
      <c r="C53" s="45"/>
      <c r="D53" s="50"/>
      <c r="E53" s="50"/>
      <c r="F53" s="59"/>
      <c r="G53" s="59"/>
      <c r="H53" s="7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</row>
    <row r="54" spans="1:33">
      <c r="A54" s="3"/>
      <c r="B54" s="3"/>
      <c r="C54" s="45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49"/>
      <c r="Y54" s="49"/>
      <c r="Z54" s="49"/>
      <c r="AA54" s="49"/>
      <c r="AB54" s="49"/>
      <c r="AC54" s="49"/>
      <c r="AD54" s="49"/>
      <c r="AE54" s="49"/>
    </row>
    <row r="55" spans="1:33" ht="3" customHeight="1">
      <c r="A55" s="3"/>
      <c r="B55" s="3"/>
      <c r="C55" s="14"/>
      <c r="D55" s="25"/>
      <c r="E55" s="12"/>
      <c r="F55" s="60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3" ht="3" customHeight="1">
      <c r="A56" s="3"/>
      <c r="B56" s="3"/>
      <c r="C56" s="14"/>
      <c r="D56" s="25"/>
      <c r="E56" s="12"/>
      <c r="F56" s="60"/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3" ht="12.75" customHeight="1">
      <c r="A57" s="3"/>
      <c r="B57" s="3"/>
      <c r="C57" s="14"/>
      <c r="D57" s="25"/>
      <c r="E57" s="12"/>
      <c r="F57" s="60"/>
      <c r="G57" s="1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3">
      <c r="A58" s="3"/>
      <c r="B58" s="3"/>
      <c r="C58" s="14"/>
      <c r="D58" s="15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61"/>
      <c r="AG58" s="61"/>
    </row>
    <row r="59" spans="1:33" ht="12.75" customHeight="1">
      <c r="A59" s="3"/>
      <c r="B59" s="3"/>
      <c r="C59" s="14"/>
      <c r="D59" s="25"/>
      <c r="E59" s="12"/>
      <c r="F59" s="50"/>
      <c r="G59" s="11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3" ht="3" customHeight="1">
      <c r="A60" s="3"/>
      <c r="B60" s="3"/>
      <c r="C60" s="14"/>
      <c r="D60" s="12"/>
      <c r="E60" s="12"/>
      <c r="F60" s="60"/>
      <c r="G60" s="11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3"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</row>
    <row r="64" spans="1:33">
      <c r="B64" s="62"/>
      <c r="C64" s="62"/>
      <c r="D64" s="62"/>
      <c r="E64" s="62"/>
      <c r="F64" s="62"/>
      <c r="G64" s="62"/>
      <c r="I64" s="63"/>
      <c r="J64" s="63"/>
      <c r="K64" s="63"/>
      <c r="L64" s="63"/>
      <c r="M64" s="63"/>
      <c r="N64" s="63"/>
      <c r="O64" s="63"/>
      <c r="P64" s="64"/>
      <c r="Q64" s="64"/>
      <c r="R64" s="64"/>
    </row>
  </sheetData>
  <sheetProtection selectLockedCells="1" selectUnlockedCells="1"/>
  <mergeCells count="1">
    <mergeCell ref="K2:AD2"/>
  </mergeCells>
  <hyperlinks>
    <hyperlink ref="R31" r:id="rId1" xr:uid="{00000000-0004-0000-0000-000000000000}"/>
    <hyperlink ref="R36" r:id="rId2" xr:uid="{00000000-0004-0000-0000-000001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Roman,Normal"&amp;12&amp;A</oddHeader>
    <oddFooter>&amp;C&amp;"Times New Roman,Normal"&amp;12Page &amp;P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1"/>
  <dimension ref="A1"/>
  <sheetViews>
    <sheetView showGridLines="0" view="pageBreakPreview" zoomScale="200" zoomScaleSheetLayoutView="200" workbookViewId="0">
      <selection sqref="A1:L122"/>
    </sheetView>
  </sheetViews>
  <sheetFormatPr baseColWidth="10" defaultColWidth="11.5703125" defaultRowHeight="12.75"/>
  <sheetData/>
  <sheetProtection selectLockedCells="1" selectUnlockedCells="1"/>
  <pageMargins left="0.74791666666666667" right="0.74791666666666667" top="0.98402777777777783" bottom="0.98402777777777783" header="0.51181102362204722" footer="0.51181102362204722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6"/>
  <dimension ref="A1"/>
  <sheetViews>
    <sheetView showGridLines="0" view="pageBreakPreview" topLeftCell="A16" zoomScale="200" zoomScaleSheetLayoutView="200" workbookViewId="0">
      <selection sqref="A1:L122"/>
    </sheetView>
  </sheetViews>
  <sheetFormatPr baseColWidth="10" defaultColWidth="11.5703125" defaultRowHeight="12.75"/>
  <sheetData/>
  <sheetProtection selectLockedCells="1" selectUnlockedCells="1"/>
  <pageMargins left="0.74791666666666667" right="0.74791666666666667" top="0.98402777777777783" bottom="0.98402777777777783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7"/>
  <dimension ref="A1:CA225"/>
  <sheetViews>
    <sheetView showGridLines="0" view="pageBreakPreview" topLeftCell="C1" zoomScale="130" zoomScaleNormal="115" zoomScaleSheetLayoutView="130" workbookViewId="0">
      <selection activeCell="U2" sqref="U2:AK2"/>
    </sheetView>
  </sheetViews>
  <sheetFormatPr baseColWidth="10" defaultColWidth="11" defaultRowHeight="12.75"/>
  <cols>
    <col min="1" max="4" width="4" style="148" customWidth="1"/>
    <col min="5" max="5" width="4.28515625" style="148" customWidth="1"/>
    <col min="6" max="6" width="4" style="148" customWidth="1"/>
    <col min="7" max="7" width="3.28515625" style="148" customWidth="1"/>
    <col min="8" max="8" width="3.7109375" style="148" customWidth="1"/>
    <col min="9" max="17" width="4" style="148" customWidth="1"/>
    <col min="18" max="21" width="3.5703125" style="258" customWidth="1"/>
    <col min="22" max="22" width="1.28515625" style="258" customWidth="1"/>
    <col min="23" max="26" width="3.5703125" style="258" customWidth="1"/>
    <col min="27" max="27" width="1.140625" style="258" customWidth="1"/>
    <col min="28" max="31" width="3.5703125" style="258" customWidth="1"/>
    <col min="32" max="32" width="2.28515625" style="258" customWidth="1"/>
    <col min="33" max="36" width="3.5703125" style="258" customWidth="1"/>
    <col min="37" max="37" width="1.85546875" style="148" customWidth="1"/>
    <col min="38" max="38" width="4" style="148" customWidth="1"/>
    <col min="39" max="44" width="4" style="148" hidden="1" customWidth="1"/>
    <col min="45" max="61" width="4" style="148" customWidth="1"/>
    <col min="62" max="62" width="3.5703125" style="260" hidden="1" customWidth="1"/>
    <col min="63" max="68" width="3.5703125" style="313" hidden="1" customWidth="1"/>
    <col min="69" max="69" width="1.7109375" style="260" hidden="1" customWidth="1"/>
    <col min="70" max="70" width="1.28515625" style="260" hidden="1" customWidth="1"/>
    <col min="71" max="71" width="4.28515625" style="313" hidden="1" customWidth="1"/>
    <col min="72" max="76" width="3.5703125" style="313" hidden="1" customWidth="1"/>
    <col min="77" max="77" width="1.7109375" style="260" hidden="1" customWidth="1"/>
    <col min="78" max="79" width="3.5703125" style="260" customWidth="1"/>
    <col min="80" max="150" width="4" style="148" customWidth="1"/>
    <col min="151" max="16384" width="11" style="148"/>
  </cols>
  <sheetData>
    <row r="1" spans="1:79" ht="66.75" customHeight="1">
      <c r="AC1" s="468"/>
      <c r="AD1" s="468"/>
      <c r="AE1" s="468"/>
      <c r="AF1" s="468"/>
      <c r="AG1" s="468"/>
      <c r="AH1" s="468"/>
      <c r="AI1" s="468"/>
      <c r="AJ1" s="468"/>
      <c r="AP1" s="339" t="s">
        <v>236</v>
      </c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</row>
    <row r="2" spans="1:79" s="261" customFormat="1" ht="39.75" customHeight="1">
      <c r="B2" s="462" t="s">
        <v>234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4"/>
      <c r="U2" s="465" t="s">
        <v>237</v>
      </c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7"/>
      <c r="AP2" s="340" t="s">
        <v>235</v>
      </c>
      <c r="BJ2" s="262"/>
      <c r="BK2" s="469" t="s">
        <v>19</v>
      </c>
      <c r="BL2" s="469"/>
      <c r="BM2" s="469"/>
      <c r="BN2" s="469"/>
      <c r="BO2" s="469"/>
      <c r="BP2" s="469"/>
      <c r="BQ2" s="262"/>
      <c r="BR2" s="262"/>
      <c r="BS2" s="469" t="s">
        <v>19</v>
      </c>
      <c r="BT2" s="469"/>
      <c r="BU2" s="469"/>
      <c r="BV2" s="469"/>
      <c r="BW2" s="469"/>
      <c r="BX2" s="469"/>
      <c r="BY2" s="262"/>
      <c r="BZ2" s="263"/>
      <c r="CA2" s="263"/>
    </row>
    <row r="3" spans="1:79">
      <c r="AP3" s="339" t="s">
        <v>237</v>
      </c>
      <c r="BJ3" s="259"/>
      <c r="BK3" s="264"/>
      <c r="BL3" s="264"/>
      <c r="BM3" s="264"/>
      <c r="BN3" s="264"/>
      <c r="BO3" s="264"/>
      <c r="BP3" s="264"/>
      <c r="BQ3" s="259"/>
      <c r="BR3" s="259"/>
      <c r="BS3" s="264"/>
      <c r="BT3" s="264"/>
      <c r="BU3" s="264"/>
      <c r="BV3" s="264"/>
      <c r="BW3" s="264"/>
      <c r="BX3" s="264"/>
      <c r="BY3" s="259"/>
    </row>
    <row r="4" spans="1:79">
      <c r="BJ4" s="259"/>
      <c r="BK4" s="264"/>
      <c r="BL4" s="264"/>
      <c r="BM4" s="264"/>
      <c r="BN4" s="264"/>
      <c r="BO4" s="264"/>
      <c r="BP4" s="264"/>
      <c r="BQ4" s="259"/>
      <c r="BR4" s="259"/>
      <c r="BS4" s="264"/>
      <c r="BT4" s="264"/>
      <c r="BU4" s="264"/>
      <c r="BV4" s="264"/>
      <c r="BW4" s="264"/>
      <c r="BX4" s="264"/>
      <c r="BY4" s="259"/>
    </row>
    <row r="5" spans="1:79" s="265" customFormat="1" ht="42" customHeight="1">
      <c r="R5" s="470" t="s">
        <v>20</v>
      </c>
      <c r="S5" s="470"/>
      <c r="T5" s="470"/>
      <c r="U5" s="470"/>
      <c r="W5" s="470" t="s">
        <v>21</v>
      </c>
      <c r="X5" s="470"/>
      <c r="Y5" s="470"/>
      <c r="Z5" s="470"/>
      <c r="AB5" s="470" t="s">
        <v>22</v>
      </c>
      <c r="AC5" s="470"/>
      <c r="AD5" s="470"/>
      <c r="AE5" s="470"/>
      <c r="AG5" s="471" t="s">
        <v>23</v>
      </c>
      <c r="AH5" s="471"/>
      <c r="AI5" s="471"/>
      <c r="AJ5" s="471"/>
      <c r="BJ5" s="266"/>
      <c r="BK5" s="472" t="s">
        <v>24</v>
      </c>
      <c r="BL5" s="472"/>
      <c r="BM5" s="472"/>
      <c r="BN5" s="472"/>
      <c r="BO5" s="472"/>
      <c r="BP5" s="472"/>
      <c r="BQ5" s="266"/>
      <c r="BR5" s="266"/>
      <c r="BS5" s="472" t="s">
        <v>24</v>
      </c>
      <c r="BT5" s="472"/>
      <c r="BU5" s="472"/>
      <c r="BV5" s="472"/>
      <c r="BW5" s="472"/>
      <c r="BX5" s="472"/>
      <c r="BY5" s="266"/>
      <c r="BZ5" s="267"/>
      <c r="CA5" s="267"/>
    </row>
    <row r="6" spans="1:79" s="265" customFormat="1" ht="4.5" customHeight="1">
      <c r="AG6" s="268"/>
      <c r="AH6" s="268"/>
      <c r="AI6" s="268"/>
      <c r="AJ6" s="268"/>
      <c r="BJ6" s="266"/>
      <c r="BK6" s="266"/>
      <c r="BL6" s="266"/>
      <c r="BM6" s="266"/>
      <c r="BN6" s="266"/>
      <c r="BO6" s="266"/>
      <c r="BP6" s="266"/>
      <c r="BQ6" s="266"/>
      <c r="BR6" s="266"/>
      <c r="BS6" s="269"/>
      <c r="BT6" s="269"/>
      <c r="BU6" s="269"/>
      <c r="BV6" s="269"/>
      <c r="BW6" s="269"/>
      <c r="BX6" s="269"/>
      <c r="BY6" s="266"/>
      <c r="BZ6" s="267"/>
      <c r="CA6" s="267"/>
    </row>
    <row r="7" spans="1:79" s="265" customFormat="1" ht="24" customHeight="1">
      <c r="R7" s="473" t="s">
        <v>25</v>
      </c>
      <c r="S7" s="473"/>
      <c r="T7" s="473"/>
      <c r="U7" s="473"/>
      <c r="W7" s="473" t="s">
        <v>25</v>
      </c>
      <c r="X7" s="473"/>
      <c r="Y7" s="473"/>
      <c r="Z7" s="473"/>
      <c r="AB7" s="473" t="s">
        <v>25</v>
      </c>
      <c r="AC7" s="473"/>
      <c r="AD7" s="473"/>
      <c r="AE7" s="473"/>
      <c r="AG7" s="471" t="s">
        <v>25</v>
      </c>
      <c r="AH7" s="471"/>
      <c r="AI7" s="471"/>
      <c r="AJ7" s="471"/>
      <c r="BJ7" s="266"/>
      <c r="BK7" s="474" t="s">
        <v>26</v>
      </c>
      <c r="BL7" s="474"/>
      <c r="BM7" s="474"/>
      <c r="BN7" s="474"/>
      <c r="BO7" s="474"/>
      <c r="BP7" s="474"/>
      <c r="BQ7" s="266"/>
      <c r="BR7" s="266"/>
      <c r="BS7" s="472" t="s">
        <v>27</v>
      </c>
      <c r="BT7" s="472"/>
      <c r="BU7" s="472"/>
      <c r="BV7" s="472"/>
      <c r="BW7" s="472"/>
      <c r="BX7" s="472"/>
      <c r="BY7" s="266"/>
      <c r="BZ7" s="267"/>
      <c r="CA7" s="267"/>
    </row>
    <row r="8" spans="1:79" s="126" customFormat="1" ht="12"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BJ8" s="271"/>
      <c r="BK8" s="272"/>
      <c r="BL8" s="272"/>
      <c r="BM8" s="272"/>
      <c r="BN8" s="272"/>
      <c r="BO8" s="272"/>
      <c r="BP8" s="272"/>
      <c r="BQ8" s="271"/>
      <c r="BR8" s="271"/>
      <c r="BS8" s="272"/>
      <c r="BT8" s="272"/>
      <c r="BU8" s="272"/>
      <c r="BV8" s="272"/>
      <c r="BW8" s="272"/>
      <c r="BX8" s="272"/>
      <c r="BY8" s="271"/>
      <c r="BZ8" s="119"/>
      <c r="CA8" s="119"/>
    </row>
    <row r="9" spans="1:79" s="126" customFormat="1" ht="12">
      <c r="B9" s="273" t="s">
        <v>28</v>
      </c>
      <c r="C9" s="273" t="s">
        <v>29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0"/>
      <c r="AG9" s="276"/>
      <c r="AH9" s="276"/>
      <c r="AI9" s="276"/>
      <c r="AJ9" s="276"/>
      <c r="BJ9" s="271"/>
      <c r="BK9" s="475" t="s">
        <v>30</v>
      </c>
      <c r="BL9" s="475"/>
      <c r="BM9" s="475"/>
      <c r="BN9" s="475"/>
      <c r="BO9" s="475"/>
      <c r="BP9" s="475"/>
      <c r="BQ9" s="271"/>
      <c r="BR9" s="271"/>
      <c r="BS9" s="475" t="s">
        <v>30</v>
      </c>
      <c r="BT9" s="475"/>
      <c r="BU9" s="475"/>
      <c r="BV9" s="475"/>
      <c r="BW9" s="475"/>
      <c r="BX9" s="475"/>
      <c r="BY9" s="271"/>
      <c r="BZ9" s="119"/>
      <c r="CA9" s="119"/>
    </row>
    <row r="10" spans="1:79" s="127" customFormat="1" ht="12"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121"/>
      <c r="CA10" s="121"/>
    </row>
    <row r="11" spans="1:79" s="126" customFormat="1" ht="12.75" customHeight="1">
      <c r="B11" s="126" t="s">
        <v>31</v>
      </c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9"/>
      <c r="R11" s="476">
        <v>0</v>
      </c>
      <c r="S11" s="476"/>
      <c r="T11" s="476"/>
      <c r="U11" s="476"/>
      <c r="V11" s="98"/>
      <c r="W11" s="476">
        <v>0</v>
      </c>
      <c r="X11" s="476"/>
      <c r="Y11" s="476"/>
      <c r="Z11" s="476"/>
      <c r="AA11" s="270"/>
      <c r="AB11" s="476">
        <v>0</v>
      </c>
      <c r="AC11" s="476"/>
      <c r="AD11" s="476"/>
      <c r="AE11" s="476"/>
      <c r="AF11" s="270"/>
      <c r="AG11" s="477">
        <f>R11+W11+AB11</f>
        <v>0</v>
      </c>
      <c r="AH11" s="477"/>
      <c r="AI11" s="477"/>
      <c r="AJ11" s="477"/>
      <c r="BJ11" s="271"/>
      <c r="BK11" s="271"/>
      <c r="BL11" s="478">
        <f>R11+W11</f>
        <v>0</v>
      </c>
      <c r="BM11" s="478"/>
      <c r="BN11" s="478"/>
      <c r="BO11" s="478"/>
      <c r="BP11" s="271"/>
      <c r="BQ11" s="271"/>
      <c r="BR11" s="271"/>
      <c r="BS11" s="272"/>
      <c r="BT11" s="272"/>
      <c r="BU11" s="272"/>
      <c r="BV11" s="272"/>
      <c r="BW11" s="272"/>
      <c r="BX11" s="272"/>
      <c r="BY11" s="271"/>
      <c r="BZ11" s="119"/>
      <c r="CA11" s="119"/>
    </row>
    <row r="12" spans="1:79" s="119" customFormat="1" ht="4.5" customHeight="1">
      <c r="A12" s="479"/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  <c r="AJ12" s="479"/>
      <c r="AK12" s="479"/>
      <c r="AL12" s="479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2"/>
      <c r="BT12" s="272"/>
      <c r="BU12" s="272"/>
      <c r="BV12" s="272"/>
      <c r="BW12" s="272"/>
      <c r="BX12" s="272"/>
      <c r="BY12" s="271"/>
    </row>
    <row r="13" spans="1:79" s="126" customFormat="1" ht="12.75" customHeight="1">
      <c r="B13" s="126" t="s">
        <v>32</v>
      </c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9"/>
      <c r="R13" s="476">
        <v>0</v>
      </c>
      <c r="S13" s="476"/>
      <c r="T13" s="476"/>
      <c r="U13" s="476"/>
      <c r="V13" s="98"/>
      <c r="W13" s="476">
        <v>0</v>
      </c>
      <c r="X13" s="476"/>
      <c r="Y13" s="476"/>
      <c r="Z13" s="476"/>
      <c r="AA13" s="270"/>
      <c r="AB13" s="476">
        <v>0</v>
      </c>
      <c r="AC13" s="476"/>
      <c r="AD13" s="476"/>
      <c r="AE13" s="476"/>
      <c r="AF13" s="270"/>
      <c r="AG13" s="477">
        <f>R13+W13+AB13</f>
        <v>0</v>
      </c>
      <c r="AH13" s="477"/>
      <c r="AI13" s="477"/>
      <c r="AJ13" s="477"/>
      <c r="BJ13" s="271"/>
      <c r="BK13" s="271"/>
      <c r="BL13" s="478">
        <f>R13+W13</f>
        <v>0</v>
      </c>
      <c r="BM13" s="478"/>
      <c r="BN13" s="478"/>
      <c r="BO13" s="478"/>
      <c r="BP13" s="271"/>
      <c r="BQ13" s="271"/>
      <c r="BR13" s="271"/>
      <c r="BS13" s="272"/>
      <c r="BT13" s="272"/>
      <c r="BU13" s="272"/>
      <c r="BV13" s="272"/>
      <c r="BW13" s="272"/>
      <c r="BX13" s="272"/>
      <c r="BY13" s="271"/>
      <c r="BZ13" s="119"/>
      <c r="CA13" s="119"/>
    </row>
    <row r="14" spans="1:79" s="119" customFormat="1" ht="4.5" customHeight="1">
      <c r="A14" s="479"/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/>
      <c r="AI14" s="479"/>
      <c r="AJ14" s="479"/>
      <c r="AK14" s="479"/>
      <c r="AL14" s="479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2"/>
      <c r="BT14" s="272"/>
      <c r="BU14" s="272"/>
      <c r="BV14" s="272"/>
      <c r="BW14" s="272"/>
      <c r="BX14" s="272"/>
      <c r="BY14" s="271"/>
    </row>
    <row r="15" spans="1:79" s="126" customFormat="1" ht="12.75" customHeight="1">
      <c r="B15" s="119" t="s">
        <v>33</v>
      </c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9"/>
      <c r="R15" s="476">
        <v>0</v>
      </c>
      <c r="S15" s="476"/>
      <c r="T15" s="476"/>
      <c r="U15" s="476"/>
      <c r="V15" s="98"/>
      <c r="W15" s="476">
        <v>0</v>
      </c>
      <c r="X15" s="476"/>
      <c r="Y15" s="476"/>
      <c r="Z15" s="476"/>
      <c r="AA15" s="270"/>
      <c r="AB15" s="476">
        <v>0</v>
      </c>
      <c r="AC15" s="476"/>
      <c r="AD15" s="476"/>
      <c r="AE15" s="476"/>
      <c r="AF15" s="270"/>
      <c r="AG15" s="477">
        <f>R15+W15+AB15</f>
        <v>0</v>
      </c>
      <c r="AH15" s="477"/>
      <c r="AI15" s="477"/>
      <c r="AJ15" s="477"/>
      <c r="BJ15" s="271"/>
      <c r="BK15" s="271"/>
      <c r="BL15" s="478">
        <f>R15+W15</f>
        <v>0</v>
      </c>
      <c r="BM15" s="478"/>
      <c r="BN15" s="478"/>
      <c r="BO15" s="478"/>
      <c r="BP15" s="271"/>
      <c r="BQ15" s="271"/>
      <c r="BR15" s="271"/>
      <c r="BS15" s="272"/>
      <c r="BT15" s="272"/>
      <c r="BU15" s="272"/>
      <c r="BV15" s="272"/>
      <c r="BW15" s="272"/>
      <c r="BX15" s="272"/>
      <c r="BY15" s="271"/>
      <c r="BZ15" s="119"/>
      <c r="CA15" s="119"/>
    </row>
    <row r="16" spans="1:79" s="119" customFormat="1" ht="4.5" customHeight="1">
      <c r="A16" s="479"/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79"/>
      <c r="AJ16" s="479"/>
      <c r="AK16" s="479"/>
      <c r="AL16" s="479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2"/>
      <c r="BT16" s="272"/>
      <c r="BU16" s="272"/>
      <c r="BV16" s="272"/>
      <c r="BW16" s="272"/>
      <c r="BX16" s="272"/>
      <c r="BY16" s="271"/>
    </row>
    <row r="17" spans="1:79" s="126" customFormat="1" ht="12.75" customHeight="1">
      <c r="B17" s="126" t="s">
        <v>34</v>
      </c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9"/>
      <c r="R17" s="476">
        <v>0</v>
      </c>
      <c r="S17" s="476"/>
      <c r="T17" s="476"/>
      <c r="U17" s="476"/>
      <c r="V17" s="98"/>
      <c r="W17" s="476">
        <v>0</v>
      </c>
      <c r="X17" s="476"/>
      <c r="Y17" s="476"/>
      <c r="Z17" s="476"/>
      <c r="AA17" s="270"/>
      <c r="AB17" s="476">
        <v>0</v>
      </c>
      <c r="AC17" s="476"/>
      <c r="AD17" s="476"/>
      <c r="AE17" s="476"/>
      <c r="AF17" s="270"/>
      <c r="AG17" s="477">
        <f>R17+W17+AB17</f>
        <v>0</v>
      </c>
      <c r="AH17" s="477"/>
      <c r="AI17" s="477"/>
      <c r="AJ17" s="477"/>
      <c r="BJ17" s="271"/>
      <c r="BK17" s="271"/>
      <c r="BL17" s="478">
        <f>R17+W17</f>
        <v>0</v>
      </c>
      <c r="BM17" s="478"/>
      <c r="BN17" s="478"/>
      <c r="BO17" s="478"/>
      <c r="BP17" s="271"/>
      <c r="BQ17" s="271"/>
      <c r="BR17" s="271"/>
      <c r="BS17" s="272"/>
      <c r="BT17" s="272"/>
      <c r="BU17" s="272"/>
      <c r="BV17" s="272"/>
      <c r="BW17" s="272"/>
      <c r="BX17" s="272"/>
      <c r="BY17" s="271"/>
      <c r="BZ17" s="119"/>
      <c r="CA17" s="119"/>
    </row>
    <row r="18" spans="1:79" s="119" customFormat="1" ht="4.5" customHeight="1">
      <c r="A18" s="479"/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479"/>
      <c r="AF18" s="479"/>
      <c r="AG18" s="479"/>
      <c r="AH18" s="479"/>
      <c r="AI18" s="479"/>
      <c r="AJ18" s="479"/>
      <c r="AK18" s="479"/>
      <c r="AL18" s="479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2"/>
      <c r="BT18" s="272"/>
      <c r="BU18" s="272"/>
      <c r="BV18" s="272"/>
      <c r="BW18" s="272"/>
      <c r="BX18" s="272"/>
      <c r="BY18" s="271"/>
    </row>
    <row r="19" spans="1:79" s="126" customFormat="1" ht="12.75" customHeight="1">
      <c r="B19" s="119" t="s">
        <v>35</v>
      </c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9"/>
      <c r="R19" s="476">
        <v>0</v>
      </c>
      <c r="S19" s="476"/>
      <c r="T19" s="476"/>
      <c r="U19" s="476"/>
      <c r="V19" s="98"/>
      <c r="W19" s="476">
        <v>0</v>
      </c>
      <c r="X19" s="476"/>
      <c r="Y19" s="476"/>
      <c r="Z19" s="476"/>
      <c r="AA19" s="270"/>
      <c r="AB19" s="476">
        <v>0</v>
      </c>
      <c r="AC19" s="476"/>
      <c r="AD19" s="476"/>
      <c r="AE19" s="476"/>
      <c r="AF19" s="270"/>
      <c r="AG19" s="477">
        <f>R19+W19+AB19</f>
        <v>0</v>
      </c>
      <c r="AH19" s="477"/>
      <c r="AI19" s="477"/>
      <c r="AJ19" s="477"/>
      <c r="BJ19" s="271"/>
      <c r="BK19" s="271"/>
      <c r="BL19" s="478">
        <f>R19+W19</f>
        <v>0</v>
      </c>
      <c r="BM19" s="478"/>
      <c r="BN19" s="478"/>
      <c r="BO19" s="478"/>
      <c r="BP19" s="271"/>
      <c r="BQ19" s="271"/>
      <c r="BR19" s="271"/>
      <c r="BS19" s="272"/>
      <c r="BT19" s="272"/>
      <c r="BU19" s="272"/>
      <c r="BV19" s="272"/>
      <c r="BW19" s="272"/>
      <c r="BX19" s="272"/>
      <c r="BY19" s="271"/>
      <c r="BZ19" s="119"/>
      <c r="CA19" s="119"/>
    </row>
    <row r="20" spans="1:79" s="119" customFormat="1" ht="4.5" customHeight="1">
      <c r="A20" s="479"/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  <c r="AC20" s="479"/>
      <c r="AD20" s="479"/>
      <c r="AE20" s="479"/>
      <c r="AF20" s="479"/>
      <c r="AG20" s="479"/>
      <c r="AH20" s="479"/>
      <c r="AI20" s="479"/>
      <c r="AJ20" s="479"/>
      <c r="AK20" s="479"/>
      <c r="AL20" s="479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J20" s="271"/>
      <c r="BK20" s="272"/>
      <c r="BL20" s="272"/>
      <c r="BM20" s="272"/>
      <c r="BN20" s="272"/>
      <c r="BO20" s="272"/>
      <c r="BP20" s="272"/>
      <c r="BQ20" s="271"/>
      <c r="BR20" s="271"/>
      <c r="BS20" s="272"/>
      <c r="BT20" s="272"/>
      <c r="BU20" s="272"/>
      <c r="BV20" s="272"/>
      <c r="BW20" s="272"/>
      <c r="BX20" s="272"/>
      <c r="BY20" s="271"/>
    </row>
    <row r="21" spans="1:79" s="265" customFormat="1" ht="15" customHeight="1">
      <c r="B21" s="480" t="s">
        <v>36</v>
      </c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280"/>
      <c r="R21" s="481">
        <f>SUM(R11:U20)</f>
        <v>0</v>
      </c>
      <c r="S21" s="481"/>
      <c r="T21" s="481"/>
      <c r="U21" s="481"/>
      <c r="V21" s="281"/>
      <c r="W21" s="481">
        <f>SUM(W11:Z20)</f>
        <v>0</v>
      </c>
      <c r="X21" s="481"/>
      <c r="Y21" s="481"/>
      <c r="Z21" s="481"/>
      <c r="AA21" s="282"/>
      <c r="AB21" s="481">
        <f>SUM(AB11:AE20)</f>
        <v>0</v>
      </c>
      <c r="AC21" s="481"/>
      <c r="AD21" s="481"/>
      <c r="AE21" s="481"/>
      <c r="AF21" s="282"/>
      <c r="AG21" s="482">
        <f>SUM(AG11:AJ20)</f>
        <v>0</v>
      </c>
      <c r="AH21" s="482"/>
      <c r="AI21" s="482"/>
      <c r="AJ21" s="482"/>
      <c r="BJ21" s="266"/>
      <c r="BK21" s="283"/>
      <c r="BL21" s="483">
        <f>R21+W21</f>
        <v>0</v>
      </c>
      <c r="BM21" s="483"/>
      <c r="BN21" s="483"/>
      <c r="BO21" s="483"/>
      <c r="BP21" s="284"/>
      <c r="BQ21" s="266"/>
      <c r="BR21" s="266"/>
      <c r="BS21" s="283"/>
      <c r="BT21" s="483">
        <f>AG21</f>
        <v>0</v>
      </c>
      <c r="BU21" s="483"/>
      <c r="BV21" s="483"/>
      <c r="BW21" s="483"/>
      <c r="BX21" s="284"/>
      <c r="BY21" s="266"/>
      <c r="BZ21" s="267"/>
      <c r="CA21" s="267"/>
    </row>
    <row r="22" spans="1:79" s="119" customFormat="1" ht="12.75" customHeight="1">
      <c r="B22" s="285"/>
      <c r="C22" s="285"/>
      <c r="D22" s="285"/>
      <c r="E22" s="285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117"/>
      <c r="S22" s="117"/>
      <c r="T22" s="117"/>
      <c r="U22" s="117"/>
      <c r="V22" s="98"/>
      <c r="W22" s="117"/>
      <c r="X22" s="117"/>
      <c r="Y22" s="117"/>
      <c r="Z22" s="117"/>
      <c r="AA22" s="125"/>
      <c r="AB22" s="117"/>
      <c r="AC22" s="117"/>
      <c r="AD22" s="117"/>
      <c r="AE22" s="117"/>
      <c r="AF22" s="125"/>
      <c r="AG22" s="117"/>
      <c r="AH22" s="117"/>
      <c r="AI22" s="117"/>
      <c r="AJ22" s="117"/>
      <c r="BJ22" s="271"/>
      <c r="BK22" s="94"/>
      <c r="BL22" s="484" t="str">
        <f>IF((BL21=(BL11+BL13+BL15+BL17+BL19)),"Ok","Erreur")</f>
        <v>Ok</v>
      </c>
      <c r="BM22" s="484"/>
      <c r="BN22" s="484"/>
      <c r="BO22" s="484"/>
      <c r="BP22" s="286"/>
      <c r="BQ22" s="271"/>
      <c r="BR22" s="271"/>
      <c r="BS22" s="94"/>
      <c r="BT22" s="94"/>
      <c r="BU22" s="94"/>
      <c r="BV22" s="94"/>
      <c r="BW22" s="286"/>
      <c r="BX22" s="286"/>
      <c r="BY22" s="271"/>
    </row>
    <row r="23" spans="1:79" s="287" customFormat="1" ht="12"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</row>
    <row r="24" spans="1:79" s="126" customFormat="1" ht="12">
      <c r="B24" s="273" t="s">
        <v>37</v>
      </c>
      <c r="C24" s="273" t="s">
        <v>38</v>
      </c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0"/>
      <c r="AG24" s="276"/>
      <c r="AH24" s="276"/>
      <c r="AI24" s="276"/>
      <c r="AJ24" s="276"/>
      <c r="BJ24" s="271"/>
      <c r="BK24" s="485" t="s">
        <v>39</v>
      </c>
      <c r="BL24" s="485"/>
      <c r="BM24" s="485"/>
      <c r="BN24" s="485"/>
      <c r="BO24" s="485"/>
      <c r="BP24" s="485"/>
      <c r="BQ24" s="271"/>
      <c r="BR24" s="271"/>
      <c r="BS24" s="485" t="s">
        <v>39</v>
      </c>
      <c r="BT24" s="485"/>
      <c r="BU24" s="485"/>
      <c r="BV24" s="485"/>
      <c r="BW24" s="485"/>
      <c r="BX24" s="485"/>
      <c r="BY24" s="271"/>
      <c r="BZ24" s="119"/>
      <c r="CA24" s="119"/>
    </row>
    <row r="25" spans="1:79" s="127" customFormat="1" ht="12"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121"/>
      <c r="CA25" s="121"/>
    </row>
    <row r="26" spans="1:79" s="287" customFormat="1" ht="12">
      <c r="B26" s="289" t="s">
        <v>40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122"/>
      <c r="BJ26" s="288"/>
      <c r="BK26" s="486"/>
      <c r="BL26" s="486"/>
      <c r="BM26" s="486"/>
      <c r="BN26" s="486"/>
      <c r="BO26" s="486"/>
      <c r="BP26" s="486"/>
      <c r="BQ26" s="288"/>
      <c r="BR26" s="288"/>
      <c r="BS26" s="486"/>
      <c r="BT26" s="486"/>
      <c r="BU26" s="486"/>
      <c r="BV26" s="486"/>
      <c r="BW26" s="486"/>
      <c r="BX26" s="486"/>
      <c r="BY26" s="288"/>
    </row>
    <row r="27" spans="1:79" s="127" customFormat="1" ht="4.5" customHeight="1">
      <c r="A27" s="487"/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121"/>
      <c r="CA27" s="121"/>
    </row>
    <row r="28" spans="1:79" s="126" customFormat="1" ht="12.75" customHeight="1">
      <c r="B28" s="123" t="s">
        <v>41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476">
        <v>0</v>
      </c>
      <c r="S28" s="476"/>
      <c r="T28" s="476"/>
      <c r="U28" s="476"/>
      <c r="V28" s="98"/>
      <c r="W28" s="476">
        <v>0</v>
      </c>
      <c r="X28" s="476"/>
      <c r="Y28" s="476"/>
      <c r="Z28" s="476"/>
      <c r="AA28" s="270"/>
      <c r="AB28" s="476">
        <v>0</v>
      </c>
      <c r="AC28" s="476"/>
      <c r="AD28" s="476"/>
      <c r="AE28" s="476"/>
      <c r="AF28" s="270"/>
      <c r="AG28" s="477">
        <f>R28+W28+AB28</f>
        <v>0</v>
      </c>
      <c r="AH28" s="477"/>
      <c r="AI28" s="477"/>
      <c r="AJ28" s="477"/>
      <c r="BJ28" s="271"/>
      <c r="BK28" s="271"/>
      <c r="BL28" s="478">
        <f>R28+W28</f>
        <v>0</v>
      </c>
      <c r="BM28" s="478"/>
      <c r="BN28" s="478"/>
      <c r="BO28" s="478"/>
      <c r="BP28" s="271"/>
      <c r="BQ28" s="271"/>
      <c r="BR28" s="271"/>
      <c r="BS28" s="236"/>
      <c r="BT28" s="236"/>
      <c r="BU28" s="236"/>
      <c r="BV28" s="236"/>
      <c r="BW28" s="236"/>
      <c r="BX28" s="236"/>
      <c r="BY28" s="271"/>
      <c r="BZ28" s="119"/>
      <c r="CA28" s="119"/>
    </row>
    <row r="29" spans="1:79" s="287" customFormat="1" ht="4.5" customHeight="1">
      <c r="A29" s="479"/>
      <c r="B29" s="479"/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  <c r="AB29" s="479"/>
      <c r="AC29" s="479"/>
      <c r="AD29" s="479"/>
      <c r="AE29" s="479"/>
      <c r="AF29" s="479"/>
      <c r="AG29" s="479"/>
      <c r="AH29" s="479"/>
      <c r="AI29" s="479"/>
      <c r="AJ29" s="479"/>
      <c r="AK29" s="479"/>
      <c r="AL29" s="479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</row>
    <row r="30" spans="1:79" s="126" customFormat="1" ht="12">
      <c r="B30" s="123" t="s">
        <v>42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476">
        <v>0</v>
      </c>
      <c r="S30" s="476"/>
      <c r="T30" s="476"/>
      <c r="U30" s="476"/>
      <c r="V30" s="98"/>
      <c r="W30" s="476">
        <v>0</v>
      </c>
      <c r="X30" s="476"/>
      <c r="Y30" s="476"/>
      <c r="Z30" s="476"/>
      <c r="AA30" s="270"/>
      <c r="AB30" s="476">
        <v>0</v>
      </c>
      <c r="AC30" s="476"/>
      <c r="AD30" s="476"/>
      <c r="AE30" s="476"/>
      <c r="AF30" s="270"/>
      <c r="AG30" s="477">
        <f>R30+W30+AB30</f>
        <v>0</v>
      </c>
      <c r="AH30" s="477"/>
      <c r="AI30" s="477"/>
      <c r="AJ30" s="477"/>
      <c r="BJ30" s="271"/>
      <c r="BK30" s="271"/>
      <c r="BL30" s="478">
        <f>R30+W30</f>
        <v>0</v>
      </c>
      <c r="BM30" s="478"/>
      <c r="BN30" s="478"/>
      <c r="BO30" s="478"/>
      <c r="BP30" s="271"/>
      <c r="BQ30" s="271"/>
      <c r="BR30" s="271"/>
      <c r="BS30" s="236"/>
      <c r="BT30" s="236"/>
      <c r="BU30" s="236"/>
      <c r="BV30" s="236"/>
      <c r="BW30" s="236"/>
      <c r="BX30" s="236"/>
      <c r="BY30" s="271"/>
      <c r="BZ30" s="119"/>
      <c r="CA30" s="119"/>
    </row>
    <row r="31" spans="1:79" s="287" customFormat="1" ht="4.5" customHeight="1">
      <c r="A31" s="479"/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479"/>
      <c r="AJ31" s="479"/>
      <c r="AK31" s="479"/>
      <c r="AL31" s="479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</row>
    <row r="32" spans="1:79" s="126" customFormat="1" ht="12">
      <c r="B32" s="123" t="s">
        <v>33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476">
        <v>0</v>
      </c>
      <c r="S32" s="476"/>
      <c r="T32" s="476"/>
      <c r="U32" s="476"/>
      <c r="V32" s="98"/>
      <c r="W32" s="476">
        <v>0</v>
      </c>
      <c r="X32" s="476"/>
      <c r="Y32" s="476"/>
      <c r="Z32" s="476"/>
      <c r="AA32" s="270"/>
      <c r="AB32" s="476">
        <v>0</v>
      </c>
      <c r="AC32" s="476"/>
      <c r="AD32" s="476"/>
      <c r="AE32" s="476"/>
      <c r="AF32" s="270"/>
      <c r="AG32" s="477">
        <f>R32+W32+AB32</f>
        <v>0</v>
      </c>
      <c r="AH32" s="477"/>
      <c r="AI32" s="477"/>
      <c r="AJ32" s="477"/>
      <c r="BJ32" s="271"/>
      <c r="BK32" s="271"/>
      <c r="BL32" s="478">
        <f>R32+W32</f>
        <v>0</v>
      </c>
      <c r="BM32" s="478"/>
      <c r="BN32" s="478"/>
      <c r="BO32" s="478"/>
      <c r="BP32" s="271"/>
      <c r="BQ32" s="271"/>
      <c r="BR32" s="271"/>
      <c r="BS32" s="236"/>
      <c r="BT32" s="236"/>
      <c r="BU32" s="236"/>
      <c r="BV32" s="236"/>
      <c r="BW32" s="236"/>
      <c r="BX32" s="236"/>
      <c r="BY32" s="271"/>
      <c r="BZ32" s="119"/>
      <c r="CA32" s="119"/>
    </row>
    <row r="33" spans="1:79" s="287" customFormat="1" ht="4.5" customHeight="1">
      <c r="A33" s="479"/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  <c r="AB33" s="479"/>
      <c r="AC33" s="479"/>
      <c r="AD33" s="479"/>
      <c r="AE33" s="479"/>
      <c r="AF33" s="479"/>
      <c r="AG33" s="479"/>
      <c r="AH33" s="479"/>
      <c r="AI33" s="479"/>
      <c r="AJ33" s="479"/>
      <c r="AK33" s="479"/>
      <c r="AL33" s="479"/>
      <c r="BJ33" s="288"/>
      <c r="BK33" s="288"/>
      <c r="BL33" s="288"/>
      <c r="BM33" s="288"/>
      <c r="BN33" s="288"/>
      <c r="BO33" s="288"/>
      <c r="BP33" s="288"/>
      <c r="BQ33" s="288"/>
      <c r="BR33" s="288"/>
      <c r="BS33" s="288"/>
      <c r="BT33" s="288"/>
      <c r="BU33" s="288"/>
      <c r="BV33" s="288"/>
      <c r="BW33" s="288"/>
      <c r="BX33" s="288"/>
      <c r="BY33" s="288"/>
    </row>
    <row r="34" spans="1:79" s="126" customFormat="1" ht="12">
      <c r="B34" s="123" t="s">
        <v>43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476">
        <v>0</v>
      </c>
      <c r="S34" s="476"/>
      <c r="T34" s="476"/>
      <c r="U34" s="476"/>
      <c r="V34" s="98"/>
      <c r="W34" s="476">
        <v>0</v>
      </c>
      <c r="X34" s="476"/>
      <c r="Y34" s="476"/>
      <c r="Z34" s="476"/>
      <c r="AA34" s="270"/>
      <c r="AB34" s="476">
        <v>0</v>
      </c>
      <c r="AC34" s="476"/>
      <c r="AD34" s="476"/>
      <c r="AE34" s="476"/>
      <c r="AF34" s="270"/>
      <c r="AG34" s="477">
        <f>R34+W34+AB34</f>
        <v>0</v>
      </c>
      <c r="AH34" s="477"/>
      <c r="AI34" s="477"/>
      <c r="AJ34" s="477"/>
      <c r="BJ34" s="271"/>
      <c r="BK34" s="271"/>
      <c r="BL34" s="478">
        <f>R34+W34</f>
        <v>0</v>
      </c>
      <c r="BM34" s="478"/>
      <c r="BN34" s="478"/>
      <c r="BO34" s="478"/>
      <c r="BP34" s="271"/>
      <c r="BQ34" s="271"/>
      <c r="BR34" s="271"/>
      <c r="BS34" s="236"/>
      <c r="BT34" s="236"/>
      <c r="BU34" s="236"/>
      <c r="BV34" s="236"/>
      <c r="BW34" s="236"/>
      <c r="BX34" s="236"/>
      <c r="BY34" s="271"/>
      <c r="BZ34" s="119"/>
      <c r="CA34" s="119"/>
    </row>
    <row r="35" spans="1:79" s="287" customFormat="1" ht="4.5" customHeight="1">
      <c r="A35" s="479"/>
      <c r="B35" s="479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79"/>
      <c r="AC35" s="479"/>
      <c r="AD35" s="479"/>
      <c r="AE35" s="479"/>
      <c r="AF35" s="479"/>
      <c r="AG35" s="479"/>
      <c r="AH35" s="479"/>
      <c r="AI35" s="479"/>
      <c r="AJ35" s="479"/>
      <c r="AK35" s="479"/>
      <c r="AL35" s="479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8"/>
      <c r="BV35" s="288"/>
      <c r="BW35" s="288"/>
      <c r="BX35" s="288"/>
      <c r="BY35" s="288"/>
    </row>
    <row r="36" spans="1:79" s="126" customFormat="1" ht="12">
      <c r="B36" s="123" t="s">
        <v>44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476">
        <v>0</v>
      </c>
      <c r="S36" s="476"/>
      <c r="T36" s="476"/>
      <c r="U36" s="476"/>
      <c r="V36" s="98"/>
      <c r="W36" s="476">
        <v>0</v>
      </c>
      <c r="X36" s="476"/>
      <c r="Y36" s="476"/>
      <c r="Z36" s="476"/>
      <c r="AA36" s="270"/>
      <c r="AB36" s="476">
        <v>0</v>
      </c>
      <c r="AC36" s="476"/>
      <c r="AD36" s="476"/>
      <c r="AE36" s="476"/>
      <c r="AF36" s="270"/>
      <c r="AG36" s="477">
        <f>R36+W36+AB36</f>
        <v>0</v>
      </c>
      <c r="AH36" s="477"/>
      <c r="AI36" s="477"/>
      <c r="AJ36" s="477"/>
      <c r="BJ36" s="271"/>
      <c r="BK36" s="271"/>
      <c r="BL36" s="478">
        <f>R36+W36</f>
        <v>0</v>
      </c>
      <c r="BM36" s="478"/>
      <c r="BN36" s="478"/>
      <c r="BO36" s="478"/>
      <c r="BP36" s="271"/>
      <c r="BQ36" s="271"/>
      <c r="BR36" s="271"/>
      <c r="BS36" s="236"/>
      <c r="BT36" s="236"/>
      <c r="BU36" s="236"/>
      <c r="BV36" s="236"/>
      <c r="BW36" s="236"/>
      <c r="BX36" s="236"/>
      <c r="BY36" s="271"/>
      <c r="BZ36" s="119"/>
      <c r="CA36" s="119"/>
    </row>
    <row r="37" spans="1:79" s="287" customFormat="1" ht="4.5" customHeight="1">
      <c r="A37" s="479"/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  <c r="AH37" s="479"/>
      <c r="AI37" s="479"/>
      <c r="AJ37" s="479"/>
      <c r="AK37" s="479"/>
      <c r="AL37" s="479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8"/>
      <c r="BV37" s="288"/>
      <c r="BW37" s="288"/>
      <c r="BX37" s="288"/>
      <c r="BY37" s="288"/>
    </row>
    <row r="38" spans="1:79" s="126" customFormat="1" ht="12">
      <c r="B38" s="123" t="s">
        <v>45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476">
        <v>0</v>
      </c>
      <c r="S38" s="476"/>
      <c r="T38" s="476"/>
      <c r="U38" s="476"/>
      <c r="V38" s="98"/>
      <c r="W38" s="476">
        <v>0</v>
      </c>
      <c r="X38" s="476"/>
      <c r="Y38" s="476"/>
      <c r="Z38" s="476"/>
      <c r="AA38" s="270"/>
      <c r="AB38" s="476">
        <v>0</v>
      </c>
      <c r="AC38" s="476"/>
      <c r="AD38" s="476"/>
      <c r="AE38" s="476"/>
      <c r="AF38" s="270"/>
      <c r="AG38" s="477">
        <f>R38+W38+AB38</f>
        <v>0</v>
      </c>
      <c r="AH38" s="477"/>
      <c r="AI38" s="477"/>
      <c r="AJ38" s="477"/>
      <c r="BJ38" s="271"/>
      <c r="BK38" s="271"/>
      <c r="BL38" s="478">
        <f>R38+W38</f>
        <v>0</v>
      </c>
      <c r="BM38" s="478"/>
      <c r="BN38" s="478"/>
      <c r="BO38" s="478"/>
      <c r="BP38" s="271"/>
      <c r="BQ38" s="271"/>
      <c r="BR38" s="271"/>
      <c r="BS38" s="236"/>
      <c r="BT38" s="236"/>
      <c r="BU38" s="236"/>
      <c r="BV38" s="236"/>
      <c r="BW38" s="236"/>
      <c r="BX38" s="236"/>
      <c r="BY38" s="271"/>
      <c r="BZ38" s="119"/>
      <c r="CA38" s="119"/>
    </row>
    <row r="39" spans="1:79" s="287" customFormat="1" ht="4.5" customHeight="1">
      <c r="A39" s="479"/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79"/>
      <c r="AH39" s="479"/>
      <c r="AI39" s="479"/>
      <c r="AJ39" s="479"/>
      <c r="AK39" s="479"/>
      <c r="AL39" s="479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</row>
    <row r="40" spans="1:79" s="126" customFormat="1" ht="12">
      <c r="B40" s="270" t="s">
        <v>46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476">
        <v>0</v>
      </c>
      <c r="S40" s="476"/>
      <c r="T40" s="476"/>
      <c r="U40" s="476"/>
      <c r="V40" s="98"/>
      <c r="W40" s="476">
        <v>0</v>
      </c>
      <c r="X40" s="476"/>
      <c r="Y40" s="476"/>
      <c r="Z40" s="476"/>
      <c r="AA40" s="270"/>
      <c r="AB40" s="476">
        <v>0</v>
      </c>
      <c r="AC40" s="476"/>
      <c r="AD40" s="476"/>
      <c r="AE40" s="476"/>
      <c r="AF40" s="270"/>
      <c r="AG40" s="477">
        <f>R40+W40+AB40</f>
        <v>0</v>
      </c>
      <c r="AH40" s="477"/>
      <c r="AI40" s="477"/>
      <c r="AJ40" s="477"/>
      <c r="BJ40" s="271"/>
      <c r="BK40" s="271"/>
      <c r="BL40" s="478">
        <f>R40+W40</f>
        <v>0</v>
      </c>
      <c r="BM40" s="478"/>
      <c r="BN40" s="478"/>
      <c r="BO40" s="478"/>
      <c r="BP40" s="271"/>
      <c r="BQ40" s="271"/>
      <c r="BR40" s="271"/>
      <c r="BS40" s="236"/>
      <c r="BT40" s="236"/>
      <c r="BU40" s="236"/>
      <c r="BV40" s="236"/>
      <c r="BW40" s="236"/>
      <c r="BX40" s="236"/>
      <c r="BY40" s="271"/>
      <c r="BZ40" s="119"/>
      <c r="CA40" s="119"/>
    </row>
    <row r="41" spans="1:79" s="287" customFormat="1" ht="4.5" customHeight="1">
      <c r="A41" s="479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479"/>
      <c r="AA41" s="479"/>
      <c r="AB41" s="479"/>
      <c r="AC41" s="479"/>
      <c r="AD41" s="479"/>
      <c r="AE41" s="479"/>
      <c r="AF41" s="479"/>
      <c r="AG41" s="479"/>
      <c r="AH41" s="479"/>
      <c r="AI41" s="479"/>
      <c r="AJ41" s="479"/>
      <c r="AK41" s="479"/>
      <c r="AL41" s="479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</row>
    <row r="42" spans="1:79" s="126" customFormat="1" ht="12">
      <c r="B42" s="270" t="s">
        <v>47</v>
      </c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476">
        <v>0</v>
      </c>
      <c r="S42" s="476"/>
      <c r="T42" s="476"/>
      <c r="U42" s="476"/>
      <c r="V42" s="98"/>
      <c r="W42" s="476">
        <v>0</v>
      </c>
      <c r="X42" s="476"/>
      <c r="Y42" s="476"/>
      <c r="Z42" s="476"/>
      <c r="AA42" s="270"/>
      <c r="AB42" s="476">
        <v>0</v>
      </c>
      <c r="AC42" s="476"/>
      <c r="AD42" s="476"/>
      <c r="AE42" s="476"/>
      <c r="AF42" s="270"/>
      <c r="AG42" s="477">
        <f>R42+W42+AB42</f>
        <v>0</v>
      </c>
      <c r="AH42" s="477"/>
      <c r="AI42" s="477"/>
      <c r="AJ42" s="477"/>
      <c r="BJ42" s="271"/>
      <c r="BK42" s="271"/>
      <c r="BL42" s="478">
        <f>R42+W42</f>
        <v>0</v>
      </c>
      <c r="BM42" s="478"/>
      <c r="BN42" s="478"/>
      <c r="BO42" s="478"/>
      <c r="BP42" s="271"/>
      <c r="BQ42" s="271"/>
      <c r="BR42" s="271"/>
      <c r="BS42" s="236"/>
      <c r="BT42" s="236"/>
      <c r="BU42" s="236"/>
      <c r="BV42" s="236"/>
      <c r="BW42" s="236"/>
      <c r="BX42" s="236"/>
      <c r="BY42" s="271"/>
      <c r="BZ42" s="119"/>
      <c r="CA42" s="119"/>
    </row>
    <row r="43" spans="1:79" s="287" customFormat="1" ht="4.5" customHeight="1">
      <c r="A43" s="479"/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79"/>
      <c r="AF43" s="479"/>
      <c r="AG43" s="479"/>
      <c r="AH43" s="479"/>
      <c r="AI43" s="479"/>
      <c r="AJ43" s="479"/>
      <c r="AK43" s="479"/>
      <c r="AL43" s="479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</row>
    <row r="44" spans="1:79" s="126" customFormat="1" ht="12">
      <c r="B44" s="270" t="s">
        <v>48</v>
      </c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476">
        <v>0</v>
      </c>
      <c r="S44" s="476"/>
      <c r="T44" s="476"/>
      <c r="U44" s="476"/>
      <c r="V44" s="98"/>
      <c r="W44" s="476">
        <v>0</v>
      </c>
      <c r="X44" s="476"/>
      <c r="Y44" s="476"/>
      <c r="Z44" s="476"/>
      <c r="AA44" s="270"/>
      <c r="AB44" s="476">
        <v>0</v>
      </c>
      <c r="AC44" s="476"/>
      <c r="AD44" s="476"/>
      <c r="AE44" s="476"/>
      <c r="AF44" s="270"/>
      <c r="AG44" s="477">
        <f>R44+W44+AB44</f>
        <v>0</v>
      </c>
      <c r="AH44" s="477"/>
      <c r="AI44" s="477"/>
      <c r="AJ44" s="477"/>
      <c r="BJ44" s="271"/>
      <c r="BK44" s="271"/>
      <c r="BL44" s="478">
        <f>R44+W44</f>
        <v>0</v>
      </c>
      <c r="BM44" s="478"/>
      <c r="BN44" s="478"/>
      <c r="BO44" s="478"/>
      <c r="BP44" s="271"/>
      <c r="BQ44" s="271"/>
      <c r="BR44" s="271"/>
      <c r="BS44" s="236"/>
      <c r="BT44" s="236"/>
      <c r="BU44" s="236"/>
      <c r="BV44" s="236"/>
      <c r="BW44" s="236"/>
      <c r="BX44" s="236"/>
      <c r="BY44" s="271"/>
      <c r="BZ44" s="119"/>
      <c r="CA44" s="119"/>
    </row>
    <row r="45" spans="1:79" s="287" customFormat="1" ht="4.5" customHeight="1">
      <c r="A45" s="479"/>
      <c r="B45" s="479"/>
      <c r="C45" s="479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  <c r="T45" s="479"/>
      <c r="U45" s="479"/>
      <c r="V45" s="479"/>
      <c r="W45" s="479"/>
      <c r="X45" s="479"/>
      <c r="Y45" s="479"/>
      <c r="Z45" s="479"/>
      <c r="AA45" s="479"/>
      <c r="AB45" s="479"/>
      <c r="AC45" s="479"/>
      <c r="AD45" s="479"/>
      <c r="AE45" s="479"/>
      <c r="AF45" s="479"/>
      <c r="AG45" s="479"/>
      <c r="AH45" s="479"/>
      <c r="AI45" s="479"/>
      <c r="AJ45" s="479"/>
      <c r="AK45" s="479"/>
      <c r="AL45" s="479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8"/>
      <c r="BU45" s="288"/>
      <c r="BV45" s="288"/>
      <c r="BW45" s="288"/>
      <c r="BX45" s="288"/>
      <c r="BY45" s="288"/>
    </row>
    <row r="46" spans="1:79" s="126" customFormat="1" ht="12">
      <c r="B46" s="270" t="s">
        <v>49</v>
      </c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476">
        <v>0</v>
      </c>
      <c r="S46" s="476"/>
      <c r="T46" s="476"/>
      <c r="U46" s="476"/>
      <c r="V46" s="98"/>
      <c r="W46" s="476">
        <v>0</v>
      </c>
      <c r="X46" s="476"/>
      <c r="Y46" s="476"/>
      <c r="Z46" s="476"/>
      <c r="AA46" s="270"/>
      <c r="AB46" s="476">
        <v>0</v>
      </c>
      <c r="AC46" s="476"/>
      <c r="AD46" s="476"/>
      <c r="AE46" s="476"/>
      <c r="AF46" s="270"/>
      <c r="AG46" s="477">
        <f>R46+W46+AB46</f>
        <v>0</v>
      </c>
      <c r="AH46" s="477"/>
      <c r="AI46" s="477"/>
      <c r="AJ46" s="477"/>
      <c r="BJ46" s="271"/>
      <c r="BK46" s="271"/>
      <c r="BL46" s="478">
        <f>R46+W46</f>
        <v>0</v>
      </c>
      <c r="BM46" s="478"/>
      <c r="BN46" s="478"/>
      <c r="BO46" s="478"/>
      <c r="BP46" s="271"/>
      <c r="BQ46" s="271"/>
      <c r="BR46" s="271"/>
      <c r="BS46" s="236"/>
      <c r="BT46" s="236"/>
      <c r="BU46" s="236"/>
      <c r="BV46" s="236"/>
      <c r="BW46" s="236"/>
      <c r="BX46" s="236"/>
      <c r="BY46" s="271"/>
      <c r="BZ46" s="119"/>
      <c r="CA46" s="119"/>
    </row>
    <row r="47" spans="1:79" s="287" customFormat="1" ht="4.5" customHeight="1">
      <c r="A47" s="479"/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479"/>
      <c r="Y47" s="479"/>
      <c r="Z47" s="479"/>
      <c r="AA47" s="479"/>
      <c r="AB47" s="479"/>
      <c r="AC47" s="479"/>
      <c r="AD47" s="479"/>
      <c r="AE47" s="479"/>
      <c r="AF47" s="479"/>
      <c r="AG47" s="479"/>
      <c r="AH47" s="479"/>
      <c r="AI47" s="479"/>
      <c r="AJ47" s="479"/>
      <c r="AK47" s="479"/>
      <c r="AL47" s="479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</row>
    <row r="48" spans="1:79" s="126" customFormat="1" ht="12">
      <c r="B48" s="123" t="s">
        <v>50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476">
        <v>0</v>
      </c>
      <c r="S48" s="476"/>
      <c r="T48" s="476"/>
      <c r="U48" s="476"/>
      <c r="V48" s="98"/>
      <c r="W48" s="476">
        <v>0</v>
      </c>
      <c r="X48" s="476"/>
      <c r="Y48" s="476"/>
      <c r="Z48" s="476"/>
      <c r="AA48" s="270"/>
      <c r="AB48" s="476">
        <v>0</v>
      </c>
      <c r="AC48" s="476"/>
      <c r="AD48" s="476"/>
      <c r="AE48" s="476"/>
      <c r="AF48" s="270"/>
      <c r="AG48" s="477">
        <f>R48+W48+AB48</f>
        <v>0</v>
      </c>
      <c r="AH48" s="477"/>
      <c r="AI48" s="477"/>
      <c r="AJ48" s="477"/>
      <c r="BJ48" s="271"/>
      <c r="BK48" s="271"/>
      <c r="BL48" s="478">
        <f>R48+W48</f>
        <v>0</v>
      </c>
      <c r="BM48" s="478"/>
      <c r="BN48" s="478"/>
      <c r="BO48" s="478"/>
      <c r="BP48" s="271"/>
      <c r="BQ48" s="271"/>
      <c r="BR48" s="271"/>
      <c r="BS48" s="236"/>
      <c r="BT48" s="236"/>
      <c r="BU48" s="236"/>
      <c r="BV48" s="236"/>
      <c r="BW48" s="236"/>
      <c r="BX48" s="236"/>
      <c r="BY48" s="271"/>
      <c r="BZ48" s="119"/>
      <c r="CA48" s="119"/>
    </row>
    <row r="49" spans="1:79" s="287" customFormat="1" ht="4.5" customHeight="1">
      <c r="A49" s="479"/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79"/>
      <c r="AE49" s="479"/>
      <c r="AF49" s="479"/>
      <c r="AG49" s="479"/>
      <c r="AH49" s="479"/>
      <c r="AI49" s="479"/>
      <c r="AJ49" s="479"/>
      <c r="AK49" s="479"/>
      <c r="AL49" s="479"/>
      <c r="BJ49" s="288"/>
      <c r="BK49" s="288"/>
      <c r="BL49" s="288"/>
      <c r="BM49" s="288"/>
      <c r="BN49" s="288"/>
      <c r="BO49" s="288"/>
      <c r="BP49" s="288"/>
      <c r="BQ49" s="288"/>
      <c r="BR49" s="288"/>
      <c r="BS49" s="288"/>
      <c r="BT49" s="288"/>
      <c r="BU49" s="288"/>
      <c r="BV49" s="288"/>
      <c r="BW49" s="288"/>
      <c r="BX49" s="288"/>
      <c r="BY49" s="288"/>
    </row>
    <row r="50" spans="1:79" s="126" customFormat="1" ht="12">
      <c r="B50" s="123" t="s">
        <v>51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476">
        <v>0</v>
      </c>
      <c r="S50" s="476"/>
      <c r="T50" s="476"/>
      <c r="U50" s="476"/>
      <c r="V50" s="98"/>
      <c r="W50" s="476">
        <v>0</v>
      </c>
      <c r="X50" s="476"/>
      <c r="Y50" s="476"/>
      <c r="Z50" s="476"/>
      <c r="AA50" s="270"/>
      <c r="AB50" s="476">
        <v>0</v>
      </c>
      <c r="AC50" s="476"/>
      <c r="AD50" s="476"/>
      <c r="AE50" s="476"/>
      <c r="AF50" s="270"/>
      <c r="AG50" s="477">
        <f>R50+W50+AB50</f>
        <v>0</v>
      </c>
      <c r="AH50" s="477"/>
      <c r="AI50" s="477"/>
      <c r="AJ50" s="477"/>
      <c r="BJ50" s="271"/>
      <c r="BK50" s="271"/>
      <c r="BL50" s="478">
        <f>R50+W50</f>
        <v>0</v>
      </c>
      <c r="BM50" s="478"/>
      <c r="BN50" s="478"/>
      <c r="BO50" s="478"/>
      <c r="BP50" s="271"/>
      <c r="BQ50" s="271"/>
      <c r="BR50" s="271"/>
      <c r="BS50" s="236"/>
      <c r="BT50" s="236"/>
      <c r="BU50" s="236"/>
      <c r="BV50" s="236"/>
      <c r="BW50" s="236"/>
      <c r="BX50" s="236"/>
      <c r="BY50" s="271"/>
      <c r="BZ50" s="119"/>
      <c r="CA50" s="119"/>
    </row>
    <row r="51" spans="1:79" s="287" customFormat="1" ht="4.5" customHeight="1">
      <c r="A51" s="479"/>
      <c r="B51" s="479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N51" s="479"/>
      <c r="O51" s="479"/>
      <c r="P51" s="479"/>
      <c r="Q51" s="479"/>
      <c r="R51" s="479"/>
      <c r="S51" s="479"/>
      <c r="T51" s="479"/>
      <c r="U51" s="479"/>
      <c r="V51" s="479"/>
      <c r="W51" s="479"/>
      <c r="X51" s="479"/>
      <c r="Y51" s="479"/>
      <c r="Z51" s="479"/>
      <c r="AA51" s="479"/>
      <c r="AB51" s="479"/>
      <c r="AC51" s="479"/>
      <c r="AD51" s="479"/>
      <c r="AE51" s="479"/>
      <c r="AF51" s="479"/>
      <c r="AG51" s="479"/>
      <c r="AH51" s="479"/>
      <c r="AI51" s="479"/>
      <c r="AJ51" s="479"/>
      <c r="AK51" s="479"/>
      <c r="AL51" s="479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  <c r="BT51" s="288"/>
      <c r="BU51" s="288"/>
      <c r="BV51" s="288"/>
      <c r="BW51" s="288"/>
      <c r="BX51" s="288"/>
      <c r="BY51" s="288"/>
    </row>
    <row r="52" spans="1:79" s="126" customFormat="1" ht="12">
      <c r="B52" s="123" t="s">
        <v>52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476">
        <v>0</v>
      </c>
      <c r="S52" s="476"/>
      <c r="T52" s="476"/>
      <c r="U52" s="476"/>
      <c r="V52" s="98"/>
      <c r="W52" s="476">
        <v>0</v>
      </c>
      <c r="X52" s="476"/>
      <c r="Y52" s="476"/>
      <c r="Z52" s="476"/>
      <c r="AA52" s="270"/>
      <c r="AB52" s="476">
        <v>0</v>
      </c>
      <c r="AC52" s="476"/>
      <c r="AD52" s="476"/>
      <c r="AE52" s="476"/>
      <c r="AF52" s="270"/>
      <c r="AG52" s="477">
        <f>R52+W52+AB52</f>
        <v>0</v>
      </c>
      <c r="AH52" s="477"/>
      <c r="AI52" s="477"/>
      <c r="AJ52" s="477"/>
      <c r="BJ52" s="271"/>
      <c r="BK52" s="271"/>
      <c r="BL52" s="478">
        <f>R52+W52</f>
        <v>0</v>
      </c>
      <c r="BM52" s="478"/>
      <c r="BN52" s="478"/>
      <c r="BO52" s="478"/>
      <c r="BP52" s="271"/>
      <c r="BQ52" s="271"/>
      <c r="BR52" s="271"/>
      <c r="BS52" s="236"/>
      <c r="BT52" s="236"/>
      <c r="BU52" s="236"/>
      <c r="BV52" s="236"/>
      <c r="BW52" s="236"/>
      <c r="BX52" s="236"/>
      <c r="BY52" s="271"/>
      <c r="BZ52" s="119"/>
      <c r="CA52" s="119"/>
    </row>
    <row r="53" spans="1:79" s="287" customFormat="1" ht="4.5" customHeight="1">
      <c r="A53" s="479"/>
      <c r="B53" s="479"/>
      <c r="C53" s="479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479"/>
      <c r="Q53" s="479"/>
      <c r="R53" s="479"/>
      <c r="S53" s="479"/>
      <c r="T53" s="479"/>
      <c r="U53" s="479"/>
      <c r="V53" s="479"/>
      <c r="W53" s="479"/>
      <c r="X53" s="479"/>
      <c r="Y53" s="479"/>
      <c r="Z53" s="479"/>
      <c r="AA53" s="479"/>
      <c r="AB53" s="479"/>
      <c r="AC53" s="479"/>
      <c r="AD53" s="479"/>
      <c r="AE53" s="479"/>
      <c r="AF53" s="479"/>
      <c r="AG53" s="479"/>
      <c r="AH53" s="479"/>
      <c r="AI53" s="479"/>
      <c r="AJ53" s="479"/>
      <c r="AK53" s="479"/>
      <c r="AL53" s="479"/>
      <c r="BJ53" s="288"/>
      <c r="BK53" s="288"/>
      <c r="BL53" s="288"/>
      <c r="BM53" s="288"/>
      <c r="BN53" s="288"/>
      <c r="BO53" s="288"/>
      <c r="BP53" s="288"/>
      <c r="BQ53" s="288"/>
      <c r="BR53" s="288"/>
      <c r="BS53" s="288"/>
      <c r="BT53" s="288"/>
      <c r="BU53" s="288"/>
      <c r="BV53" s="288"/>
      <c r="BW53" s="288"/>
      <c r="BX53" s="288"/>
      <c r="BY53" s="288"/>
    </row>
    <row r="54" spans="1:79" s="126" customFormat="1" ht="12">
      <c r="B54" s="270" t="s">
        <v>53</v>
      </c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476">
        <v>0</v>
      </c>
      <c r="S54" s="476"/>
      <c r="T54" s="476"/>
      <c r="U54" s="476"/>
      <c r="V54" s="98"/>
      <c r="W54" s="476">
        <v>0</v>
      </c>
      <c r="X54" s="476"/>
      <c r="Y54" s="476"/>
      <c r="Z54" s="476"/>
      <c r="AA54" s="270"/>
      <c r="AB54" s="476">
        <v>0</v>
      </c>
      <c r="AC54" s="476"/>
      <c r="AD54" s="476"/>
      <c r="AE54" s="476"/>
      <c r="AF54" s="270"/>
      <c r="AG54" s="477">
        <f>R54+W54+AB54</f>
        <v>0</v>
      </c>
      <c r="AH54" s="477"/>
      <c r="AI54" s="477"/>
      <c r="AJ54" s="477"/>
      <c r="BJ54" s="271"/>
      <c r="BK54" s="271"/>
      <c r="BL54" s="478">
        <f>R54+W54</f>
        <v>0</v>
      </c>
      <c r="BM54" s="478"/>
      <c r="BN54" s="478"/>
      <c r="BO54" s="478"/>
      <c r="BP54" s="271"/>
      <c r="BQ54" s="271"/>
      <c r="BR54" s="271"/>
      <c r="BS54" s="236"/>
      <c r="BT54" s="236"/>
      <c r="BU54" s="236"/>
      <c r="BV54" s="236"/>
      <c r="BW54" s="236"/>
      <c r="BX54" s="236"/>
      <c r="BY54" s="271"/>
      <c r="BZ54" s="119"/>
      <c r="CA54" s="119"/>
    </row>
    <row r="55" spans="1:79" s="287" customFormat="1" ht="4.5" customHeight="1">
      <c r="A55" s="479"/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79"/>
      <c r="T55" s="479"/>
      <c r="U55" s="479"/>
      <c r="V55" s="479"/>
      <c r="W55" s="479"/>
      <c r="X55" s="479"/>
      <c r="Y55" s="479"/>
      <c r="Z55" s="479"/>
      <c r="AA55" s="479"/>
      <c r="AB55" s="479"/>
      <c r="AC55" s="479"/>
      <c r="AD55" s="479"/>
      <c r="AE55" s="479"/>
      <c r="AF55" s="479"/>
      <c r="AG55" s="479"/>
      <c r="AH55" s="479"/>
      <c r="AI55" s="479"/>
      <c r="AJ55" s="479"/>
      <c r="AK55" s="479"/>
      <c r="AL55" s="479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  <c r="BU55" s="288"/>
      <c r="BV55" s="288"/>
      <c r="BW55" s="288"/>
      <c r="BX55" s="288"/>
      <c r="BY55" s="288"/>
    </row>
    <row r="56" spans="1:79" s="126" customFormat="1" ht="12">
      <c r="B56" s="123" t="s">
        <v>54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476">
        <v>0</v>
      </c>
      <c r="S56" s="476"/>
      <c r="T56" s="476"/>
      <c r="U56" s="476"/>
      <c r="V56" s="98"/>
      <c r="W56" s="476">
        <v>0</v>
      </c>
      <c r="X56" s="476"/>
      <c r="Y56" s="476"/>
      <c r="Z56" s="476"/>
      <c r="AA56" s="270"/>
      <c r="AB56" s="476">
        <v>0</v>
      </c>
      <c r="AC56" s="476"/>
      <c r="AD56" s="476"/>
      <c r="AE56" s="476"/>
      <c r="AF56" s="270"/>
      <c r="AG56" s="477">
        <f>R56+W56+AB56</f>
        <v>0</v>
      </c>
      <c r="AH56" s="477"/>
      <c r="AI56" s="477"/>
      <c r="AJ56" s="477"/>
      <c r="BJ56" s="271"/>
      <c r="BK56" s="271"/>
      <c r="BL56" s="478">
        <f>R56+W56</f>
        <v>0</v>
      </c>
      <c r="BM56" s="478"/>
      <c r="BN56" s="478"/>
      <c r="BO56" s="478"/>
      <c r="BP56" s="271"/>
      <c r="BQ56" s="271"/>
      <c r="BR56" s="271"/>
      <c r="BS56" s="236"/>
      <c r="BT56" s="236"/>
      <c r="BU56" s="236"/>
      <c r="BV56" s="236"/>
      <c r="BW56" s="236"/>
      <c r="BX56" s="236"/>
      <c r="BY56" s="271"/>
      <c r="BZ56" s="119"/>
      <c r="CA56" s="119"/>
    </row>
    <row r="57" spans="1:79" s="287" customFormat="1" ht="4.5" customHeight="1">
      <c r="A57" s="479"/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479"/>
      <c r="O57" s="479"/>
      <c r="P57" s="479"/>
      <c r="Q57" s="479"/>
      <c r="R57" s="479"/>
      <c r="S57" s="479"/>
      <c r="T57" s="479"/>
      <c r="U57" s="479"/>
      <c r="V57" s="479"/>
      <c r="W57" s="479"/>
      <c r="X57" s="479"/>
      <c r="Y57" s="479"/>
      <c r="Z57" s="479"/>
      <c r="AA57" s="479"/>
      <c r="AB57" s="479"/>
      <c r="AC57" s="479"/>
      <c r="AD57" s="479"/>
      <c r="AE57" s="479"/>
      <c r="AF57" s="479"/>
      <c r="AG57" s="479"/>
      <c r="AH57" s="479"/>
      <c r="AI57" s="479"/>
      <c r="AJ57" s="479"/>
      <c r="AK57" s="479"/>
      <c r="AL57" s="479"/>
      <c r="BJ57" s="288"/>
      <c r="BK57" s="288"/>
      <c r="BL57" s="288"/>
      <c r="BM57" s="288"/>
      <c r="BN57" s="288"/>
      <c r="BO57" s="288"/>
      <c r="BP57" s="288"/>
      <c r="BQ57" s="288"/>
      <c r="BR57" s="288"/>
      <c r="BS57" s="288"/>
      <c r="BT57" s="288"/>
      <c r="BU57" s="288"/>
      <c r="BV57" s="288"/>
      <c r="BW57" s="288"/>
      <c r="BX57" s="288"/>
      <c r="BY57" s="288"/>
    </row>
    <row r="58" spans="1:79" s="287" customFormat="1" ht="12">
      <c r="B58" s="278" t="s">
        <v>55</v>
      </c>
      <c r="C58" s="278"/>
      <c r="D58" s="278" t="s">
        <v>56</v>
      </c>
      <c r="E58" s="278"/>
      <c r="F58" s="278"/>
      <c r="G58" s="488"/>
      <c r="H58" s="488"/>
      <c r="I58" s="488"/>
      <c r="J58" s="488"/>
      <c r="K58" s="488"/>
      <c r="L58" s="488"/>
      <c r="M58" s="488"/>
      <c r="N58" s="488"/>
      <c r="O58" s="488"/>
      <c r="P58" s="488"/>
      <c r="R58" s="476">
        <v>0</v>
      </c>
      <c r="S58" s="476"/>
      <c r="T58" s="476"/>
      <c r="U58" s="476"/>
      <c r="V58" s="98"/>
      <c r="W58" s="476">
        <v>0</v>
      </c>
      <c r="X58" s="476"/>
      <c r="Y58" s="476"/>
      <c r="Z58" s="476"/>
      <c r="AA58" s="270"/>
      <c r="AB58" s="476">
        <v>0</v>
      </c>
      <c r="AC58" s="476"/>
      <c r="AD58" s="476"/>
      <c r="AE58" s="476"/>
      <c r="AF58" s="270"/>
      <c r="AG58" s="477">
        <f>R58+W58+AB58</f>
        <v>0</v>
      </c>
      <c r="AH58" s="477"/>
      <c r="AI58" s="477"/>
      <c r="AJ58" s="477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271"/>
      <c r="BK58" s="288"/>
      <c r="BL58" s="478">
        <f>R58+W58</f>
        <v>0</v>
      </c>
      <c r="BM58" s="478"/>
      <c r="BN58" s="478"/>
      <c r="BO58" s="478"/>
      <c r="BP58" s="288"/>
      <c r="BQ58" s="288"/>
      <c r="BR58" s="271"/>
      <c r="BS58" s="288"/>
      <c r="BT58" s="288"/>
      <c r="BU58" s="288"/>
      <c r="BV58" s="288"/>
      <c r="BW58" s="288"/>
      <c r="BX58" s="288"/>
      <c r="BY58" s="288"/>
    </row>
    <row r="59" spans="1:79" s="287" customFormat="1" ht="4.5" customHeight="1">
      <c r="A59" s="479"/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79"/>
      <c r="AL59" s="479"/>
      <c r="BJ59" s="288"/>
      <c r="BK59" s="288"/>
      <c r="BL59" s="288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</row>
    <row r="60" spans="1:79" s="287" customFormat="1" ht="12">
      <c r="B60" s="278" t="s">
        <v>55</v>
      </c>
      <c r="C60" s="278"/>
      <c r="D60" s="278" t="s">
        <v>56</v>
      </c>
      <c r="E60" s="278"/>
      <c r="F60" s="278"/>
      <c r="G60" s="488"/>
      <c r="H60" s="488"/>
      <c r="I60" s="488"/>
      <c r="J60" s="488"/>
      <c r="K60" s="488"/>
      <c r="L60" s="488"/>
      <c r="M60" s="488"/>
      <c r="N60" s="488"/>
      <c r="O60" s="488"/>
      <c r="P60" s="488"/>
      <c r="R60" s="476">
        <v>0</v>
      </c>
      <c r="S60" s="476"/>
      <c r="T60" s="476"/>
      <c r="U60" s="476"/>
      <c r="V60" s="98"/>
      <c r="W60" s="476">
        <v>0</v>
      </c>
      <c r="X60" s="476"/>
      <c r="Y60" s="476"/>
      <c r="Z60" s="476"/>
      <c r="AA60" s="270"/>
      <c r="AB60" s="476">
        <v>0</v>
      </c>
      <c r="AC60" s="476"/>
      <c r="AD60" s="476"/>
      <c r="AE60" s="476"/>
      <c r="AF60" s="270"/>
      <c r="AG60" s="477">
        <f>R60+W60+AB60</f>
        <v>0</v>
      </c>
      <c r="AH60" s="477"/>
      <c r="AI60" s="477"/>
      <c r="AJ60" s="477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271"/>
      <c r="BK60" s="288"/>
      <c r="BL60" s="478">
        <f>R60+W60</f>
        <v>0</v>
      </c>
      <c r="BM60" s="478"/>
      <c r="BN60" s="478"/>
      <c r="BO60" s="478"/>
      <c r="BP60" s="288"/>
      <c r="BQ60" s="288"/>
      <c r="BR60" s="271"/>
      <c r="BS60" s="288"/>
      <c r="BT60" s="288"/>
      <c r="BU60" s="288"/>
      <c r="BV60" s="288"/>
      <c r="BW60" s="288"/>
      <c r="BX60" s="288"/>
      <c r="BY60" s="288"/>
    </row>
    <row r="61" spans="1:79" s="287" customFormat="1" ht="5.25" customHeight="1">
      <c r="A61" s="479"/>
      <c r="B61" s="479"/>
      <c r="C61" s="479"/>
      <c r="D61" s="479"/>
      <c r="E61" s="479"/>
      <c r="F61" s="479"/>
      <c r="G61" s="479"/>
      <c r="H61" s="479"/>
      <c r="I61" s="479"/>
      <c r="J61" s="479"/>
      <c r="K61" s="479"/>
      <c r="L61" s="479"/>
      <c r="M61" s="479"/>
      <c r="N61" s="479"/>
      <c r="O61" s="479"/>
      <c r="P61" s="479"/>
      <c r="Q61" s="479"/>
      <c r="R61" s="479"/>
      <c r="S61" s="479"/>
      <c r="T61" s="479"/>
      <c r="U61" s="479"/>
      <c r="V61" s="479"/>
      <c r="W61" s="479"/>
      <c r="X61" s="479"/>
      <c r="Y61" s="479"/>
      <c r="Z61" s="479"/>
      <c r="AA61" s="479"/>
      <c r="AB61" s="479"/>
      <c r="AC61" s="479"/>
      <c r="AD61" s="479"/>
      <c r="AE61" s="479"/>
      <c r="AF61" s="479"/>
      <c r="AG61" s="479"/>
      <c r="AH61" s="479"/>
      <c r="AI61" s="479"/>
      <c r="AJ61" s="479"/>
      <c r="AK61" s="479"/>
      <c r="AL61" s="479"/>
      <c r="BJ61" s="288"/>
      <c r="BK61" s="288"/>
      <c r="BL61" s="288"/>
      <c r="BM61" s="288"/>
      <c r="BN61" s="288"/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</row>
    <row r="62" spans="1:79" s="287" customFormat="1" ht="12">
      <c r="B62" s="278" t="s">
        <v>57</v>
      </c>
      <c r="C62" s="278"/>
      <c r="D62" s="278"/>
      <c r="E62" s="278"/>
      <c r="F62" s="278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R62" s="476">
        <v>0</v>
      </c>
      <c r="S62" s="476"/>
      <c r="T62" s="476"/>
      <c r="U62" s="476"/>
      <c r="V62" s="98"/>
      <c r="W62" s="476">
        <v>0</v>
      </c>
      <c r="X62" s="476"/>
      <c r="Y62" s="476"/>
      <c r="Z62" s="476"/>
      <c r="AA62" s="270"/>
      <c r="AB62" s="476">
        <v>0</v>
      </c>
      <c r="AC62" s="476"/>
      <c r="AD62" s="476"/>
      <c r="AE62" s="476"/>
      <c r="AF62" s="270"/>
      <c r="AG62" s="477">
        <f>R62+W62+AB62</f>
        <v>0</v>
      </c>
      <c r="AH62" s="477"/>
      <c r="AI62" s="477"/>
      <c r="AJ62" s="477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271"/>
      <c r="BK62" s="288"/>
      <c r="BL62" s="478">
        <f>R62+W62</f>
        <v>0</v>
      </c>
      <c r="BM62" s="478"/>
      <c r="BN62" s="478"/>
      <c r="BO62" s="478"/>
      <c r="BP62" s="288"/>
      <c r="BQ62" s="288"/>
      <c r="BR62" s="271"/>
      <c r="BS62" s="288"/>
      <c r="BT62" s="288"/>
      <c r="BU62" s="288"/>
      <c r="BV62" s="288"/>
      <c r="BW62" s="288"/>
      <c r="BX62" s="288"/>
      <c r="BY62" s="288"/>
    </row>
    <row r="63" spans="1:79" s="287" customFormat="1" ht="4.5" customHeight="1">
      <c r="A63" s="479"/>
      <c r="B63" s="479"/>
      <c r="C63" s="479"/>
      <c r="D63" s="479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79"/>
      <c r="AL63" s="479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</row>
    <row r="64" spans="1:79" s="126" customFormat="1" ht="12">
      <c r="B64" s="489" t="s">
        <v>58</v>
      </c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278"/>
      <c r="R64" s="490">
        <f>SUM(R28:U63)</f>
        <v>0</v>
      </c>
      <c r="S64" s="490"/>
      <c r="T64" s="490"/>
      <c r="U64" s="490"/>
      <c r="V64" s="98"/>
      <c r="W64" s="490">
        <f>SUM(W28:Z63)</f>
        <v>0</v>
      </c>
      <c r="X64" s="490"/>
      <c r="Y64" s="490"/>
      <c r="Z64" s="490"/>
      <c r="AA64" s="270"/>
      <c r="AB64" s="490">
        <f>SUM(AB28:AE63)</f>
        <v>0</v>
      </c>
      <c r="AC64" s="490"/>
      <c r="AD64" s="490"/>
      <c r="AE64" s="490"/>
      <c r="AF64" s="270"/>
      <c r="AG64" s="491">
        <f>SUM(AG28:AJ63)</f>
        <v>0</v>
      </c>
      <c r="AH64" s="491"/>
      <c r="AI64" s="491"/>
      <c r="AJ64" s="491"/>
      <c r="BJ64" s="271"/>
      <c r="BK64" s="290"/>
      <c r="BL64" s="483">
        <f>R64+W64</f>
        <v>0</v>
      </c>
      <c r="BM64" s="483"/>
      <c r="BN64" s="483"/>
      <c r="BO64" s="483"/>
      <c r="BP64" s="286"/>
      <c r="BQ64" s="271"/>
      <c r="BR64" s="271"/>
      <c r="BS64" s="94"/>
      <c r="BT64" s="483">
        <f>AG64</f>
        <v>0</v>
      </c>
      <c r="BU64" s="483"/>
      <c r="BV64" s="483"/>
      <c r="BW64" s="483"/>
      <c r="BX64" s="286"/>
      <c r="BY64" s="271"/>
      <c r="BZ64" s="119"/>
      <c r="CA64" s="119"/>
    </row>
    <row r="65" spans="1:79" s="119" customFormat="1" ht="12">
      <c r="A65" s="479"/>
      <c r="B65" s="479"/>
      <c r="C65" s="479"/>
      <c r="D65" s="479"/>
      <c r="E65" s="479"/>
      <c r="F65" s="479"/>
      <c r="G65" s="479"/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479"/>
      <c r="S65" s="479"/>
      <c r="T65" s="479"/>
      <c r="U65" s="479"/>
      <c r="V65" s="479"/>
      <c r="W65" s="479"/>
      <c r="X65" s="479"/>
      <c r="Y65" s="479"/>
      <c r="Z65" s="479"/>
      <c r="AA65" s="479"/>
      <c r="AB65" s="479"/>
      <c r="AC65" s="479"/>
      <c r="AD65" s="479"/>
      <c r="AE65" s="479"/>
      <c r="AF65" s="479"/>
      <c r="AG65" s="479"/>
      <c r="AH65" s="479"/>
      <c r="AI65" s="479"/>
      <c r="AJ65" s="479"/>
      <c r="AK65" s="479"/>
      <c r="AL65" s="479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J65" s="271"/>
      <c r="BK65" s="94"/>
      <c r="BL65" s="484" t="str">
        <f>IF((BL64=(SUM(BL28:BO62))),"Ok","Erreur")</f>
        <v>Ok</v>
      </c>
      <c r="BM65" s="484"/>
      <c r="BN65" s="484"/>
      <c r="BO65" s="484"/>
      <c r="BP65" s="286"/>
      <c r="BQ65" s="271"/>
      <c r="BR65" s="271"/>
      <c r="BS65" s="94"/>
      <c r="BT65" s="94"/>
      <c r="BU65" s="94"/>
      <c r="BV65" s="94"/>
      <c r="BW65" s="286"/>
      <c r="BX65" s="286"/>
      <c r="BY65" s="271"/>
    </row>
    <row r="66" spans="1:79" s="287" customFormat="1" ht="12">
      <c r="B66" s="289" t="s">
        <v>59</v>
      </c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122"/>
      <c r="BJ66" s="288"/>
      <c r="BK66" s="288"/>
      <c r="BL66" s="288"/>
      <c r="BM66" s="288"/>
      <c r="BN66" s="288"/>
      <c r="BO66" s="288"/>
      <c r="BP66" s="288"/>
      <c r="BQ66" s="288"/>
      <c r="BR66" s="288"/>
      <c r="BS66" s="288"/>
      <c r="BT66" s="288"/>
      <c r="BU66" s="288"/>
      <c r="BV66" s="288"/>
      <c r="BW66" s="288"/>
      <c r="BX66" s="288"/>
      <c r="BY66" s="288"/>
    </row>
    <row r="67" spans="1:79" s="287" customFormat="1" ht="4.5" customHeight="1">
      <c r="A67" s="479"/>
      <c r="B67" s="479"/>
      <c r="C67" s="479"/>
      <c r="D67" s="479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79"/>
      <c r="AL67" s="479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</row>
    <row r="68" spans="1:79" s="126" customFormat="1" ht="12">
      <c r="B68" s="492" t="s">
        <v>60</v>
      </c>
      <c r="C68" s="492"/>
      <c r="D68" s="492"/>
      <c r="E68" s="492"/>
      <c r="F68" s="492"/>
      <c r="G68" s="492"/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76">
        <v>0</v>
      </c>
      <c r="S68" s="476"/>
      <c r="T68" s="476"/>
      <c r="U68" s="476"/>
      <c r="V68" s="98"/>
      <c r="W68" s="476">
        <v>0</v>
      </c>
      <c r="X68" s="476"/>
      <c r="Y68" s="476"/>
      <c r="Z68" s="476"/>
      <c r="AA68" s="270"/>
      <c r="AB68" s="476">
        <v>0</v>
      </c>
      <c r="AC68" s="476"/>
      <c r="AD68" s="476"/>
      <c r="AE68" s="476"/>
      <c r="AF68" s="270"/>
      <c r="AG68" s="477">
        <f>R68+W68+AB68</f>
        <v>0</v>
      </c>
      <c r="AH68" s="477"/>
      <c r="AI68" s="477"/>
      <c r="AJ68" s="477"/>
      <c r="BJ68" s="271"/>
      <c r="BK68" s="271"/>
      <c r="BL68" s="478">
        <f>R68+W68</f>
        <v>0</v>
      </c>
      <c r="BM68" s="478"/>
      <c r="BN68" s="478"/>
      <c r="BO68" s="478"/>
      <c r="BP68" s="271"/>
      <c r="BQ68" s="271"/>
      <c r="BR68" s="271"/>
      <c r="BS68" s="236"/>
      <c r="BT68" s="236"/>
      <c r="BU68" s="236"/>
      <c r="BV68" s="236"/>
      <c r="BW68" s="236"/>
      <c r="BX68" s="236"/>
      <c r="BY68" s="271"/>
      <c r="BZ68" s="119"/>
      <c r="CA68" s="119"/>
    </row>
    <row r="69" spans="1:79" s="287" customFormat="1" ht="4.5" customHeight="1">
      <c r="A69" s="479"/>
      <c r="B69" s="479"/>
      <c r="C69" s="479"/>
      <c r="D69" s="479"/>
      <c r="E69" s="479"/>
      <c r="F69" s="479"/>
      <c r="G69" s="479"/>
      <c r="H69" s="479"/>
      <c r="I69" s="479"/>
      <c r="J69" s="479"/>
      <c r="K69" s="479"/>
      <c r="L69" s="479"/>
      <c r="M69" s="479"/>
      <c r="N69" s="479"/>
      <c r="O69" s="479"/>
      <c r="P69" s="479"/>
      <c r="Q69" s="479"/>
      <c r="R69" s="479"/>
      <c r="S69" s="479"/>
      <c r="T69" s="479"/>
      <c r="U69" s="479"/>
      <c r="V69" s="479"/>
      <c r="W69" s="479"/>
      <c r="X69" s="479"/>
      <c r="Y69" s="479"/>
      <c r="Z69" s="479"/>
      <c r="AA69" s="479"/>
      <c r="AB69" s="479"/>
      <c r="AC69" s="479"/>
      <c r="AD69" s="479"/>
      <c r="AE69" s="479"/>
      <c r="AF69" s="479"/>
      <c r="AG69" s="479"/>
      <c r="AH69" s="479"/>
      <c r="AI69" s="479"/>
      <c r="AJ69" s="479"/>
      <c r="AK69" s="479"/>
      <c r="AL69" s="479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</row>
    <row r="70" spans="1:79" s="126" customFormat="1" ht="12">
      <c r="B70" s="492" t="s">
        <v>61</v>
      </c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76">
        <v>0</v>
      </c>
      <c r="S70" s="476"/>
      <c r="T70" s="476"/>
      <c r="U70" s="476"/>
      <c r="V70" s="98"/>
      <c r="W70" s="476">
        <v>0</v>
      </c>
      <c r="X70" s="476"/>
      <c r="Y70" s="476"/>
      <c r="Z70" s="476"/>
      <c r="AA70" s="270"/>
      <c r="AB70" s="476">
        <v>0</v>
      </c>
      <c r="AC70" s="476"/>
      <c r="AD70" s="476"/>
      <c r="AE70" s="476"/>
      <c r="AF70" s="270"/>
      <c r="AG70" s="477">
        <f>R70+W70+AB70</f>
        <v>0</v>
      </c>
      <c r="AH70" s="477"/>
      <c r="AI70" s="477"/>
      <c r="AJ70" s="477"/>
      <c r="BJ70" s="271"/>
      <c r="BK70" s="271"/>
      <c r="BL70" s="478">
        <f>R70+W70</f>
        <v>0</v>
      </c>
      <c r="BM70" s="478"/>
      <c r="BN70" s="478"/>
      <c r="BO70" s="478"/>
      <c r="BP70" s="271"/>
      <c r="BQ70" s="271"/>
      <c r="BR70" s="271"/>
      <c r="BS70" s="236"/>
      <c r="BT70" s="236"/>
      <c r="BU70" s="236"/>
      <c r="BV70" s="236"/>
      <c r="BW70" s="236"/>
      <c r="BX70" s="236"/>
      <c r="BY70" s="271"/>
      <c r="BZ70" s="119"/>
      <c r="CA70" s="119"/>
    </row>
    <row r="71" spans="1:79" s="287" customFormat="1" ht="4.5" customHeight="1">
      <c r="A71" s="479"/>
      <c r="B71" s="479"/>
      <c r="C71" s="479"/>
      <c r="D71" s="479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79"/>
      <c r="AL71" s="479"/>
      <c r="BJ71" s="288"/>
      <c r="BK71" s="288"/>
      <c r="BL71" s="288"/>
      <c r="BM71" s="288"/>
      <c r="BN71" s="288"/>
      <c r="BO71" s="288"/>
      <c r="BP71" s="288"/>
      <c r="BQ71" s="288"/>
      <c r="BR71" s="288"/>
      <c r="BS71" s="288"/>
      <c r="BT71" s="288"/>
      <c r="BU71" s="288"/>
      <c r="BV71" s="288"/>
      <c r="BW71" s="288"/>
      <c r="BX71" s="288"/>
      <c r="BY71" s="288"/>
    </row>
    <row r="72" spans="1:79" s="126" customFormat="1" ht="12">
      <c r="B72" s="492" t="s">
        <v>62</v>
      </c>
      <c r="C72" s="492"/>
      <c r="D72" s="492"/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76">
        <v>0</v>
      </c>
      <c r="S72" s="476"/>
      <c r="T72" s="476"/>
      <c r="U72" s="476"/>
      <c r="V72" s="98"/>
      <c r="W72" s="476">
        <v>0</v>
      </c>
      <c r="X72" s="476"/>
      <c r="Y72" s="476"/>
      <c r="Z72" s="476"/>
      <c r="AA72" s="270"/>
      <c r="AB72" s="476">
        <v>0</v>
      </c>
      <c r="AC72" s="476"/>
      <c r="AD72" s="476"/>
      <c r="AE72" s="476"/>
      <c r="AF72" s="270"/>
      <c r="AG72" s="477">
        <f>R72+W72+AB72</f>
        <v>0</v>
      </c>
      <c r="AH72" s="477"/>
      <c r="AI72" s="477"/>
      <c r="AJ72" s="477"/>
      <c r="BJ72" s="271"/>
      <c r="BK72" s="271"/>
      <c r="BL72" s="478">
        <f>R72+W72</f>
        <v>0</v>
      </c>
      <c r="BM72" s="478"/>
      <c r="BN72" s="478"/>
      <c r="BO72" s="478"/>
      <c r="BP72" s="271"/>
      <c r="BQ72" s="271"/>
      <c r="BR72" s="271"/>
      <c r="BS72" s="236"/>
      <c r="BT72" s="236"/>
      <c r="BU72" s="236"/>
      <c r="BV72" s="236"/>
      <c r="BW72" s="236"/>
      <c r="BX72" s="236"/>
      <c r="BY72" s="271"/>
      <c r="BZ72" s="119"/>
      <c r="CA72" s="119"/>
    </row>
    <row r="73" spans="1:79" s="287" customFormat="1" ht="4.5" customHeight="1">
      <c r="A73" s="479"/>
      <c r="B73" s="479"/>
      <c r="C73" s="479"/>
      <c r="D73" s="479"/>
      <c r="E73" s="479"/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  <c r="T73" s="479"/>
      <c r="U73" s="479"/>
      <c r="V73" s="479"/>
      <c r="W73" s="479"/>
      <c r="X73" s="479"/>
      <c r="Y73" s="479"/>
      <c r="Z73" s="479"/>
      <c r="AA73" s="479"/>
      <c r="AB73" s="479"/>
      <c r="AC73" s="479"/>
      <c r="AD73" s="479"/>
      <c r="AE73" s="479"/>
      <c r="AF73" s="479"/>
      <c r="AG73" s="479"/>
      <c r="AH73" s="479"/>
      <c r="AI73" s="479"/>
      <c r="AJ73" s="479"/>
      <c r="AK73" s="479"/>
      <c r="AL73" s="479"/>
      <c r="BJ73" s="288"/>
      <c r="BK73" s="288"/>
      <c r="BL73" s="288"/>
      <c r="BM73" s="288"/>
      <c r="BN73" s="288"/>
      <c r="BO73" s="288"/>
      <c r="BP73" s="288"/>
      <c r="BQ73" s="288"/>
      <c r="BR73" s="288"/>
      <c r="BS73" s="288"/>
      <c r="BT73" s="288"/>
      <c r="BU73" s="288"/>
      <c r="BV73" s="288"/>
      <c r="BW73" s="288"/>
      <c r="BX73" s="288"/>
      <c r="BY73" s="288"/>
    </row>
    <row r="74" spans="1:79" s="126" customFormat="1" ht="12">
      <c r="B74" s="492" t="s">
        <v>63</v>
      </c>
      <c r="C74" s="492"/>
      <c r="D74" s="492"/>
      <c r="E74" s="492"/>
      <c r="F74" s="492"/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76">
        <v>0</v>
      </c>
      <c r="S74" s="476"/>
      <c r="T74" s="476"/>
      <c r="U74" s="476"/>
      <c r="V74" s="98"/>
      <c r="W74" s="476">
        <v>0</v>
      </c>
      <c r="X74" s="476"/>
      <c r="Y74" s="476"/>
      <c r="Z74" s="476"/>
      <c r="AA74" s="270"/>
      <c r="AB74" s="476">
        <v>0</v>
      </c>
      <c r="AC74" s="476"/>
      <c r="AD74" s="476"/>
      <c r="AE74" s="476"/>
      <c r="AF74" s="270"/>
      <c r="AG74" s="477">
        <f>R74+W74+AB74</f>
        <v>0</v>
      </c>
      <c r="AH74" s="477"/>
      <c r="AI74" s="477"/>
      <c r="AJ74" s="477"/>
      <c r="BJ74" s="271"/>
      <c r="BK74" s="271"/>
      <c r="BL74" s="478">
        <f>R74+W74</f>
        <v>0</v>
      </c>
      <c r="BM74" s="478"/>
      <c r="BN74" s="478"/>
      <c r="BO74" s="478"/>
      <c r="BP74" s="271"/>
      <c r="BQ74" s="271"/>
      <c r="BR74" s="271"/>
      <c r="BS74" s="236"/>
      <c r="BT74" s="236"/>
      <c r="BU74" s="236"/>
      <c r="BV74" s="236"/>
      <c r="BW74" s="236"/>
      <c r="BX74" s="236"/>
      <c r="BY74" s="271"/>
      <c r="BZ74" s="119"/>
      <c r="CA74" s="119"/>
    </row>
    <row r="75" spans="1:79" s="287" customFormat="1" ht="4.5" customHeight="1">
      <c r="A75" s="479"/>
      <c r="B75" s="479"/>
      <c r="C75" s="479"/>
      <c r="D75" s="479"/>
      <c r="E75" s="479"/>
      <c r="F75" s="479"/>
      <c r="G75" s="479"/>
      <c r="H75" s="479"/>
      <c r="I75" s="479"/>
      <c r="J75" s="479"/>
      <c r="K75" s="479"/>
      <c r="L75" s="479"/>
      <c r="M75" s="479"/>
      <c r="N75" s="479"/>
      <c r="O75" s="479"/>
      <c r="P75" s="479"/>
      <c r="Q75" s="479"/>
      <c r="R75" s="479"/>
      <c r="S75" s="479"/>
      <c r="T75" s="479"/>
      <c r="U75" s="479"/>
      <c r="V75" s="479"/>
      <c r="W75" s="479"/>
      <c r="X75" s="479"/>
      <c r="Y75" s="479"/>
      <c r="Z75" s="479"/>
      <c r="AA75" s="479"/>
      <c r="AB75" s="479"/>
      <c r="AC75" s="479"/>
      <c r="AD75" s="479"/>
      <c r="AE75" s="479"/>
      <c r="AF75" s="479"/>
      <c r="AG75" s="479"/>
      <c r="AH75" s="479"/>
      <c r="AI75" s="479"/>
      <c r="AJ75" s="479"/>
      <c r="AK75" s="479"/>
      <c r="AL75" s="479"/>
      <c r="BJ75" s="288"/>
      <c r="BK75" s="288"/>
      <c r="BL75" s="288"/>
      <c r="BM75" s="288"/>
      <c r="BN75" s="288"/>
      <c r="BO75" s="288"/>
      <c r="BP75" s="288"/>
      <c r="BQ75" s="288"/>
      <c r="BR75" s="288"/>
      <c r="BS75" s="288"/>
      <c r="BT75" s="288"/>
      <c r="BU75" s="288"/>
      <c r="BV75" s="288"/>
      <c r="BW75" s="288"/>
      <c r="BX75" s="288"/>
      <c r="BY75" s="288"/>
    </row>
    <row r="76" spans="1:79" s="126" customFormat="1" ht="12">
      <c r="B76" s="492" t="s">
        <v>64</v>
      </c>
      <c r="C76" s="492"/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76">
        <v>0</v>
      </c>
      <c r="S76" s="476"/>
      <c r="T76" s="476"/>
      <c r="U76" s="476"/>
      <c r="V76" s="98"/>
      <c r="W76" s="476">
        <v>0</v>
      </c>
      <c r="X76" s="476"/>
      <c r="Y76" s="476"/>
      <c r="Z76" s="476"/>
      <c r="AA76" s="270"/>
      <c r="AB76" s="476">
        <v>0</v>
      </c>
      <c r="AC76" s="476"/>
      <c r="AD76" s="476"/>
      <c r="AE76" s="476"/>
      <c r="AF76" s="270"/>
      <c r="AG76" s="477">
        <f>R76+W76+AB76</f>
        <v>0</v>
      </c>
      <c r="AH76" s="477"/>
      <c r="AI76" s="477"/>
      <c r="AJ76" s="477"/>
      <c r="BJ76" s="271"/>
      <c r="BK76" s="271"/>
      <c r="BL76" s="478">
        <f>R76+W76</f>
        <v>0</v>
      </c>
      <c r="BM76" s="478"/>
      <c r="BN76" s="478"/>
      <c r="BO76" s="478"/>
      <c r="BP76" s="271"/>
      <c r="BQ76" s="271"/>
      <c r="BR76" s="271"/>
      <c r="BS76" s="236"/>
      <c r="BT76" s="236"/>
      <c r="BU76" s="236"/>
      <c r="BV76" s="236"/>
      <c r="BW76" s="236"/>
      <c r="BX76" s="236"/>
      <c r="BY76" s="271"/>
      <c r="BZ76" s="119"/>
      <c r="CA76" s="119"/>
    </row>
    <row r="77" spans="1:79" s="287" customFormat="1" ht="4.5" customHeight="1">
      <c r="A77" s="479"/>
      <c r="B77" s="479"/>
      <c r="C77" s="479"/>
      <c r="D77" s="479"/>
      <c r="E77" s="479"/>
      <c r="F77" s="479"/>
      <c r="G77" s="479"/>
      <c r="H77" s="479"/>
      <c r="I77" s="479"/>
      <c r="J77" s="479"/>
      <c r="K77" s="479"/>
      <c r="L77" s="479"/>
      <c r="M77" s="479"/>
      <c r="N77" s="479"/>
      <c r="O77" s="479"/>
      <c r="P77" s="479"/>
      <c r="Q77" s="479"/>
      <c r="R77" s="479"/>
      <c r="S77" s="479"/>
      <c r="T77" s="479"/>
      <c r="U77" s="479"/>
      <c r="V77" s="479"/>
      <c r="W77" s="479"/>
      <c r="X77" s="479"/>
      <c r="Y77" s="479"/>
      <c r="Z77" s="479"/>
      <c r="AA77" s="479"/>
      <c r="AB77" s="479"/>
      <c r="AC77" s="479"/>
      <c r="AD77" s="479"/>
      <c r="AE77" s="479"/>
      <c r="AF77" s="479"/>
      <c r="AG77" s="479"/>
      <c r="AH77" s="479"/>
      <c r="AI77" s="479"/>
      <c r="AJ77" s="479"/>
      <c r="AK77" s="479"/>
      <c r="AL77" s="479"/>
      <c r="BJ77" s="288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8"/>
      <c r="BV77" s="288"/>
      <c r="BW77" s="288"/>
      <c r="BX77" s="288"/>
      <c r="BY77" s="288"/>
    </row>
    <row r="78" spans="1:79" s="126" customFormat="1" ht="12">
      <c r="B78" s="492" t="s">
        <v>65</v>
      </c>
      <c r="C78" s="492"/>
      <c r="D78" s="492"/>
      <c r="E78" s="492"/>
      <c r="F78" s="492"/>
      <c r="G78" s="492"/>
      <c r="H78" s="492"/>
      <c r="I78" s="492"/>
      <c r="J78" s="492"/>
      <c r="K78" s="492"/>
      <c r="L78" s="492"/>
      <c r="M78" s="492"/>
      <c r="N78" s="492"/>
      <c r="O78" s="492"/>
      <c r="P78" s="492"/>
      <c r="Q78" s="492"/>
      <c r="R78" s="476">
        <v>0</v>
      </c>
      <c r="S78" s="476"/>
      <c r="T78" s="476"/>
      <c r="U78" s="476"/>
      <c r="V78" s="98"/>
      <c r="W78" s="476">
        <v>0</v>
      </c>
      <c r="X78" s="476"/>
      <c r="Y78" s="476"/>
      <c r="Z78" s="476"/>
      <c r="AA78" s="270"/>
      <c r="AB78" s="476">
        <v>0</v>
      </c>
      <c r="AC78" s="476"/>
      <c r="AD78" s="476"/>
      <c r="AE78" s="476"/>
      <c r="AF78" s="270"/>
      <c r="AG78" s="477">
        <f>R78+W78+AB78</f>
        <v>0</v>
      </c>
      <c r="AH78" s="477"/>
      <c r="AI78" s="477"/>
      <c r="AJ78" s="477"/>
      <c r="BJ78" s="271"/>
      <c r="BK78" s="271"/>
      <c r="BL78" s="478">
        <f>R78+W78</f>
        <v>0</v>
      </c>
      <c r="BM78" s="478"/>
      <c r="BN78" s="478"/>
      <c r="BO78" s="478"/>
      <c r="BP78" s="271"/>
      <c r="BQ78" s="271"/>
      <c r="BR78" s="271"/>
      <c r="BS78" s="236"/>
      <c r="BT78" s="236"/>
      <c r="BU78" s="236"/>
      <c r="BV78" s="236"/>
      <c r="BW78" s="236"/>
      <c r="BX78" s="236"/>
      <c r="BY78" s="271"/>
      <c r="BZ78" s="119"/>
      <c r="CA78" s="119"/>
    </row>
    <row r="79" spans="1:79" s="287" customFormat="1" ht="4.5" customHeight="1">
      <c r="A79" s="479"/>
      <c r="B79" s="479"/>
      <c r="C79" s="479"/>
      <c r="D79" s="479"/>
      <c r="E79" s="479"/>
      <c r="F79" s="479"/>
      <c r="G79" s="479"/>
      <c r="H79" s="479"/>
      <c r="I79" s="479"/>
      <c r="J79" s="479"/>
      <c r="K79" s="479"/>
      <c r="L79" s="479"/>
      <c r="M79" s="479"/>
      <c r="N79" s="479"/>
      <c r="O79" s="479"/>
      <c r="P79" s="479"/>
      <c r="Q79" s="479"/>
      <c r="R79" s="479"/>
      <c r="S79" s="479"/>
      <c r="T79" s="479"/>
      <c r="U79" s="479"/>
      <c r="V79" s="479"/>
      <c r="W79" s="479"/>
      <c r="X79" s="479"/>
      <c r="Y79" s="479"/>
      <c r="Z79" s="479"/>
      <c r="AA79" s="479"/>
      <c r="AB79" s="479"/>
      <c r="AC79" s="479"/>
      <c r="AD79" s="479"/>
      <c r="AE79" s="479"/>
      <c r="AF79" s="479"/>
      <c r="AG79" s="479"/>
      <c r="AH79" s="479"/>
      <c r="AI79" s="479"/>
      <c r="AJ79" s="479"/>
      <c r="AK79" s="479"/>
      <c r="AL79" s="479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</row>
    <row r="80" spans="1:79" s="126" customFormat="1" ht="12">
      <c r="B80" s="492" t="s">
        <v>66</v>
      </c>
      <c r="C80" s="492"/>
      <c r="D80" s="492"/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76">
        <v>0</v>
      </c>
      <c r="S80" s="476"/>
      <c r="T80" s="476"/>
      <c r="U80" s="476"/>
      <c r="V80" s="98"/>
      <c r="W80" s="476">
        <v>0</v>
      </c>
      <c r="X80" s="476"/>
      <c r="Y80" s="476"/>
      <c r="Z80" s="476"/>
      <c r="AA80" s="270"/>
      <c r="AB80" s="476">
        <v>0</v>
      </c>
      <c r="AC80" s="476"/>
      <c r="AD80" s="476"/>
      <c r="AE80" s="476"/>
      <c r="AF80" s="270"/>
      <c r="AG80" s="477">
        <f>R80+W80+AB80</f>
        <v>0</v>
      </c>
      <c r="AH80" s="477"/>
      <c r="AI80" s="477"/>
      <c r="AJ80" s="477"/>
      <c r="BJ80" s="271"/>
      <c r="BK80" s="271"/>
      <c r="BL80" s="478">
        <f>R80+W80</f>
        <v>0</v>
      </c>
      <c r="BM80" s="478"/>
      <c r="BN80" s="478"/>
      <c r="BO80" s="478"/>
      <c r="BP80" s="271"/>
      <c r="BQ80" s="271"/>
      <c r="BR80" s="271"/>
      <c r="BS80" s="236"/>
      <c r="BT80" s="236"/>
      <c r="BU80" s="236"/>
      <c r="BV80" s="236"/>
      <c r="BW80" s="236"/>
      <c r="BX80" s="236"/>
      <c r="BY80" s="271"/>
      <c r="BZ80" s="119"/>
      <c r="CA80" s="119"/>
    </row>
    <row r="81" spans="1:79" s="287" customFormat="1" ht="4.5" customHeight="1">
      <c r="A81" s="479"/>
      <c r="B81" s="479"/>
      <c r="C81" s="479"/>
      <c r="D81" s="479"/>
      <c r="E81" s="479"/>
      <c r="F81" s="479"/>
      <c r="G81" s="479"/>
      <c r="H81" s="479"/>
      <c r="I81" s="479"/>
      <c r="J81" s="479"/>
      <c r="K81" s="479"/>
      <c r="L81" s="479"/>
      <c r="M81" s="479"/>
      <c r="N81" s="479"/>
      <c r="O81" s="479"/>
      <c r="P81" s="479"/>
      <c r="Q81" s="479"/>
      <c r="R81" s="479"/>
      <c r="S81" s="479"/>
      <c r="T81" s="479"/>
      <c r="U81" s="479"/>
      <c r="V81" s="479"/>
      <c r="W81" s="479"/>
      <c r="X81" s="479"/>
      <c r="Y81" s="479"/>
      <c r="Z81" s="479"/>
      <c r="AA81" s="479"/>
      <c r="AB81" s="479"/>
      <c r="AC81" s="479"/>
      <c r="AD81" s="479"/>
      <c r="AE81" s="479"/>
      <c r="AF81" s="479"/>
      <c r="AG81" s="479"/>
      <c r="AH81" s="479"/>
      <c r="AI81" s="479"/>
      <c r="AJ81" s="479"/>
      <c r="AK81" s="479"/>
      <c r="AL81" s="479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</row>
    <row r="82" spans="1:79" s="126" customFormat="1" ht="12">
      <c r="B82" s="492" t="s">
        <v>67</v>
      </c>
      <c r="C82" s="492"/>
      <c r="D82" s="492"/>
      <c r="E82" s="492"/>
      <c r="F82" s="492"/>
      <c r="G82" s="492"/>
      <c r="H82" s="492"/>
      <c r="I82" s="492"/>
      <c r="J82" s="492"/>
      <c r="K82" s="492"/>
      <c r="L82" s="492"/>
      <c r="M82" s="492"/>
      <c r="N82" s="492"/>
      <c r="O82" s="492"/>
      <c r="P82" s="492"/>
      <c r="Q82" s="492"/>
      <c r="R82" s="476">
        <v>0</v>
      </c>
      <c r="S82" s="476"/>
      <c r="T82" s="476"/>
      <c r="U82" s="476"/>
      <c r="V82" s="98"/>
      <c r="W82" s="476">
        <v>0</v>
      </c>
      <c r="X82" s="476"/>
      <c r="Y82" s="476"/>
      <c r="Z82" s="476"/>
      <c r="AA82" s="270"/>
      <c r="AB82" s="476">
        <v>0</v>
      </c>
      <c r="AC82" s="476"/>
      <c r="AD82" s="476"/>
      <c r="AE82" s="476"/>
      <c r="AF82" s="270"/>
      <c r="AG82" s="477">
        <f>R82+W82+AB82</f>
        <v>0</v>
      </c>
      <c r="AH82" s="477"/>
      <c r="AI82" s="477"/>
      <c r="AJ82" s="477"/>
      <c r="BJ82" s="271"/>
      <c r="BK82" s="271"/>
      <c r="BL82" s="478">
        <f>R82+W82</f>
        <v>0</v>
      </c>
      <c r="BM82" s="478"/>
      <c r="BN82" s="478"/>
      <c r="BO82" s="478"/>
      <c r="BP82" s="271"/>
      <c r="BQ82" s="271"/>
      <c r="BR82" s="271"/>
      <c r="BS82" s="236"/>
      <c r="BT82" s="236"/>
      <c r="BU82" s="236"/>
      <c r="BV82" s="236"/>
      <c r="BW82" s="236"/>
      <c r="BX82" s="236"/>
      <c r="BY82" s="271"/>
      <c r="BZ82" s="119"/>
      <c r="CA82" s="119"/>
    </row>
    <row r="83" spans="1:79" s="287" customFormat="1" ht="4.5" customHeight="1">
      <c r="A83" s="479"/>
      <c r="B83" s="479"/>
      <c r="C83" s="479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N83" s="479"/>
      <c r="O83" s="479"/>
      <c r="P83" s="479"/>
      <c r="Q83" s="479"/>
      <c r="R83" s="479"/>
      <c r="S83" s="479"/>
      <c r="T83" s="479"/>
      <c r="U83" s="479"/>
      <c r="V83" s="479"/>
      <c r="W83" s="479"/>
      <c r="X83" s="479"/>
      <c r="Y83" s="479"/>
      <c r="Z83" s="479"/>
      <c r="AA83" s="479"/>
      <c r="AB83" s="479"/>
      <c r="AC83" s="479"/>
      <c r="AD83" s="479"/>
      <c r="AE83" s="479"/>
      <c r="AF83" s="479"/>
      <c r="AG83" s="479"/>
      <c r="AH83" s="479"/>
      <c r="AI83" s="479"/>
      <c r="AJ83" s="479"/>
      <c r="AK83" s="479"/>
      <c r="AL83" s="479"/>
      <c r="BJ83" s="288"/>
      <c r="BK83" s="288"/>
      <c r="BL83" s="288"/>
      <c r="BM83" s="288"/>
      <c r="BN83" s="288"/>
      <c r="BO83" s="288"/>
      <c r="BP83" s="288"/>
      <c r="BQ83" s="288"/>
      <c r="BR83" s="288"/>
      <c r="BS83" s="288"/>
      <c r="BT83" s="288"/>
      <c r="BU83" s="288"/>
      <c r="BV83" s="288"/>
      <c r="BW83" s="288"/>
      <c r="BX83" s="288"/>
      <c r="BY83" s="288"/>
    </row>
    <row r="84" spans="1:79" s="126" customFormat="1" ht="12">
      <c r="B84" s="492" t="s">
        <v>68</v>
      </c>
      <c r="C84" s="492"/>
      <c r="D84" s="492"/>
      <c r="E84" s="492"/>
      <c r="F84" s="492"/>
      <c r="G84" s="492"/>
      <c r="H84" s="492"/>
      <c r="I84" s="492"/>
      <c r="J84" s="492"/>
      <c r="K84" s="492"/>
      <c r="L84" s="492"/>
      <c r="M84" s="492"/>
      <c r="N84" s="492"/>
      <c r="O84" s="492"/>
      <c r="P84" s="492"/>
      <c r="Q84" s="492"/>
      <c r="R84" s="476">
        <v>0</v>
      </c>
      <c r="S84" s="476"/>
      <c r="T84" s="476"/>
      <c r="U84" s="476"/>
      <c r="V84" s="98"/>
      <c r="W84" s="476">
        <v>0</v>
      </c>
      <c r="X84" s="476"/>
      <c r="Y84" s="476"/>
      <c r="Z84" s="476"/>
      <c r="AA84" s="270"/>
      <c r="AB84" s="476">
        <v>0</v>
      </c>
      <c r="AC84" s="476"/>
      <c r="AD84" s="476"/>
      <c r="AE84" s="476"/>
      <c r="AF84" s="270"/>
      <c r="AG84" s="477">
        <f>R84+W84+AB84</f>
        <v>0</v>
      </c>
      <c r="AH84" s="477"/>
      <c r="AI84" s="477"/>
      <c r="AJ84" s="477"/>
      <c r="BJ84" s="271"/>
      <c r="BK84" s="271"/>
      <c r="BL84" s="478">
        <f>R84+W84</f>
        <v>0</v>
      </c>
      <c r="BM84" s="478"/>
      <c r="BN84" s="478"/>
      <c r="BO84" s="478"/>
      <c r="BP84" s="271"/>
      <c r="BQ84" s="271"/>
      <c r="BR84" s="271"/>
      <c r="BS84" s="236"/>
      <c r="BT84" s="236"/>
      <c r="BU84" s="236"/>
      <c r="BV84" s="236"/>
      <c r="BW84" s="236"/>
      <c r="BX84" s="236"/>
      <c r="BY84" s="271"/>
      <c r="BZ84" s="119"/>
      <c r="CA84" s="119"/>
    </row>
    <row r="85" spans="1:79" s="287" customFormat="1" ht="4.5" customHeight="1">
      <c r="A85" s="479"/>
      <c r="B85" s="479"/>
      <c r="C85" s="479"/>
      <c r="D85" s="479"/>
      <c r="E85" s="479"/>
      <c r="F85" s="479"/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479"/>
      <c r="R85" s="479"/>
      <c r="S85" s="479"/>
      <c r="T85" s="479"/>
      <c r="U85" s="479"/>
      <c r="V85" s="479"/>
      <c r="W85" s="479"/>
      <c r="X85" s="479"/>
      <c r="Y85" s="479"/>
      <c r="Z85" s="479"/>
      <c r="AA85" s="479"/>
      <c r="AB85" s="479"/>
      <c r="AC85" s="479"/>
      <c r="AD85" s="479"/>
      <c r="AE85" s="479"/>
      <c r="AF85" s="479"/>
      <c r="AG85" s="479"/>
      <c r="AH85" s="479"/>
      <c r="AI85" s="479"/>
      <c r="AJ85" s="479"/>
      <c r="AK85" s="479"/>
      <c r="AL85" s="479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</row>
    <row r="86" spans="1:79" s="287" customFormat="1" ht="12">
      <c r="B86" s="278" t="s">
        <v>55</v>
      </c>
      <c r="C86" s="278"/>
      <c r="D86" s="278" t="s">
        <v>56</v>
      </c>
      <c r="E86" s="278"/>
      <c r="F86" s="278"/>
      <c r="G86" s="488"/>
      <c r="H86" s="488"/>
      <c r="I86" s="488"/>
      <c r="J86" s="488"/>
      <c r="K86" s="488"/>
      <c r="L86" s="488"/>
      <c r="M86" s="488"/>
      <c r="N86" s="488"/>
      <c r="O86" s="488"/>
      <c r="P86" s="488"/>
      <c r="R86" s="476">
        <v>0</v>
      </c>
      <c r="S86" s="476"/>
      <c r="T86" s="476"/>
      <c r="U86" s="476"/>
      <c r="V86" s="98"/>
      <c r="W86" s="476">
        <v>0</v>
      </c>
      <c r="X86" s="476"/>
      <c r="Y86" s="476"/>
      <c r="Z86" s="476"/>
      <c r="AA86" s="270"/>
      <c r="AB86" s="476">
        <v>0</v>
      </c>
      <c r="AC86" s="476"/>
      <c r="AD86" s="476"/>
      <c r="AE86" s="476"/>
      <c r="AF86" s="270"/>
      <c r="AG86" s="477">
        <f>R86+W86+AB86</f>
        <v>0</v>
      </c>
      <c r="AH86" s="477"/>
      <c r="AI86" s="477"/>
      <c r="AJ86" s="477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271"/>
      <c r="BK86" s="288"/>
      <c r="BL86" s="478">
        <f>R86+W86</f>
        <v>0</v>
      </c>
      <c r="BM86" s="478"/>
      <c r="BN86" s="478"/>
      <c r="BO86" s="478"/>
      <c r="BP86" s="288"/>
      <c r="BQ86" s="288"/>
      <c r="BR86" s="271"/>
      <c r="BS86" s="288"/>
      <c r="BT86" s="288"/>
      <c r="BU86" s="288"/>
      <c r="BV86" s="288"/>
      <c r="BW86" s="288"/>
      <c r="BX86" s="288"/>
      <c r="BY86" s="288"/>
    </row>
    <row r="87" spans="1:79" s="287" customFormat="1" ht="4.5" customHeight="1">
      <c r="A87" s="479"/>
      <c r="B87" s="479"/>
      <c r="C87" s="479"/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  <c r="AC87" s="479"/>
      <c r="AD87" s="479"/>
      <c r="AE87" s="479"/>
      <c r="AF87" s="479"/>
      <c r="AG87" s="479"/>
      <c r="AH87" s="479"/>
      <c r="AI87" s="479"/>
      <c r="AJ87" s="479"/>
      <c r="AK87" s="479"/>
      <c r="AL87" s="479"/>
      <c r="BJ87" s="288"/>
      <c r="BK87" s="288"/>
      <c r="BL87" s="288"/>
      <c r="BM87" s="288"/>
      <c r="BN87" s="288"/>
      <c r="BO87" s="288"/>
      <c r="BP87" s="288"/>
      <c r="BQ87" s="288"/>
      <c r="BR87" s="288"/>
      <c r="BS87" s="288"/>
      <c r="BT87" s="288"/>
      <c r="BU87" s="288"/>
      <c r="BV87" s="288"/>
      <c r="BW87" s="288"/>
      <c r="BX87" s="288"/>
      <c r="BY87" s="288"/>
    </row>
    <row r="88" spans="1:79" s="287" customFormat="1" ht="12">
      <c r="B88" s="278" t="s">
        <v>55</v>
      </c>
      <c r="C88" s="278"/>
      <c r="D88" s="278" t="s">
        <v>56</v>
      </c>
      <c r="E88" s="278"/>
      <c r="F88" s="278"/>
      <c r="G88" s="488"/>
      <c r="H88" s="488"/>
      <c r="I88" s="488"/>
      <c r="J88" s="488"/>
      <c r="K88" s="488"/>
      <c r="L88" s="488"/>
      <c r="M88" s="488"/>
      <c r="N88" s="488"/>
      <c r="O88" s="488"/>
      <c r="P88" s="488"/>
      <c r="R88" s="476">
        <v>0</v>
      </c>
      <c r="S88" s="476"/>
      <c r="T88" s="476"/>
      <c r="U88" s="476"/>
      <c r="V88" s="98"/>
      <c r="W88" s="476">
        <v>0</v>
      </c>
      <c r="X88" s="476"/>
      <c r="Y88" s="476"/>
      <c r="Z88" s="476"/>
      <c r="AA88" s="270"/>
      <c r="AB88" s="476">
        <v>0</v>
      </c>
      <c r="AC88" s="476"/>
      <c r="AD88" s="476"/>
      <c r="AE88" s="476"/>
      <c r="AF88" s="270"/>
      <c r="AG88" s="477">
        <f>R88+W88+AB88</f>
        <v>0</v>
      </c>
      <c r="AH88" s="477"/>
      <c r="AI88" s="477"/>
      <c r="AJ88" s="477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271"/>
      <c r="BK88" s="288"/>
      <c r="BL88" s="478">
        <f>R88+W88</f>
        <v>0</v>
      </c>
      <c r="BM88" s="478"/>
      <c r="BN88" s="478"/>
      <c r="BO88" s="478"/>
      <c r="BP88" s="288"/>
      <c r="BQ88" s="288"/>
      <c r="BR88" s="271"/>
      <c r="BS88" s="288"/>
      <c r="BT88" s="288"/>
      <c r="BU88" s="288"/>
      <c r="BV88" s="288"/>
      <c r="BW88" s="288"/>
      <c r="BX88" s="288"/>
      <c r="BY88" s="288"/>
    </row>
    <row r="89" spans="1:79" s="287" customFormat="1" ht="4.5" customHeight="1">
      <c r="A89" s="479"/>
      <c r="B89" s="479"/>
      <c r="C89" s="479"/>
      <c r="D89" s="479"/>
      <c r="E89" s="479"/>
      <c r="F89" s="479"/>
      <c r="G89" s="479"/>
      <c r="H89" s="479"/>
      <c r="I89" s="479"/>
      <c r="J89" s="479"/>
      <c r="K89" s="479"/>
      <c r="L89" s="479"/>
      <c r="M89" s="479"/>
      <c r="N89" s="479"/>
      <c r="O89" s="479"/>
      <c r="P89" s="479"/>
      <c r="Q89" s="479"/>
      <c r="R89" s="479"/>
      <c r="S89" s="479"/>
      <c r="T89" s="479"/>
      <c r="U89" s="479"/>
      <c r="V89" s="479"/>
      <c r="W89" s="479"/>
      <c r="X89" s="479"/>
      <c r="Y89" s="479"/>
      <c r="Z89" s="479"/>
      <c r="AA89" s="479"/>
      <c r="AB89" s="479"/>
      <c r="AC89" s="479"/>
      <c r="AD89" s="479"/>
      <c r="AE89" s="479"/>
      <c r="AF89" s="479"/>
      <c r="AG89" s="479"/>
      <c r="AH89" s="479"/>
      <c r="AI89" s="479"/>
      <c r="AJ89" s="479"/>
      <c r="AK89" s="479"/>
      <c r="AL89" s="479"/>
      <c r="BJ89" s="288"/>
      <c r="BK89" s="288"/>
      <c r="BL89" s="288"/>
      <c r="BM89" s="288"/>
      <c r="BN89" s="288"/>
      <c r="BO89" s="288"/>
      <c r="BP89" s="288"/>
      <c r="BQ89" s="288"/>
      <c r="BR89" s="288"/>
      <c r="BS89" s="288"/>
      <c r="BT89" s="288"/>
      <c r="BU89" s="288"/>
      <c r="BV89" s="288"/>
      <c r="BW89" s="288"/>
      <c r="BX89" s="288"/>
      <c r="BY89" s="288"/>
    </row>
    <row r="90" spans="1:79" s="287" customFormat="1" ht="12">
      <c r="B90" s="278" t="s">
        <v>69</v>
      </c>
      <c r="C90" s="278"/>
      <c r="D90" s="278"/>
      <c r="E90" s="278"/>
      <c r="F90" s="278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R90" s="476">
        <v>0</v>
      </c>
      <c r="S90" s="476"/>
      <c r="T90" s="476"/>
      <c r="U90" s="476"/>
      <c r="V90" s="98"/>
      <c r="W90" s="476">
        <v>0</v>
      </c>
      <c r="X90" s="476"/>
      <c r="Y90" s="476"/>
      <c r="Z90" s="476"/>
      <c r="AA90" s="270"/>
      <c r="AB90" s="476">
        <v>0</v>
      </c>
      <c r="AC90" s="476"/>
      <c r="AD90" s="476"/>
      <c r="AE90" s="476"/>
      <c r="AF90" s="270"/>
      <c r="AG90" s="477">
        <f>R90+W90+AB90</f>
        <v>0</v>
      </c>
      <c r="AH90" s="477"/>
      <c r="AI90" s="477"/>
      <c r="AJ90" s="477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271"/>
      <c r="BK90" s="288"/>
      <c r="BL90" s="478">
        <f>R90+W90</f>
        <v>0</v>
      </c>
      <c r="BM90" s="478"/>
      <c r="BN90" s="478"/>
      <c r="BO90" s="478"/>
      <c r="BP90" s="288"/>
      <c r="BQ90" s="288"/>
      <c r="BR90" s="271"/>
      <c r="BS90" s="288"/>
      <c r="BT90" s="288"/>
      <c r="BU90" s="288"/>
      <c r="BV90" s="288"/>
      <c r="BW90" s="288"/>
      <c r="BX90" s="288"/>
      <c r="BY90" s="288"/>
    </row>
    <row r="91" spans="1:79" s="287" customFormat="1" ht="4.5" customHeight="1">
      <c r="BJ91" s="288"/>
      <c r="BK91" s="288"/>
      <c r="BL91" s="288"/>
      <c r="BM91" s="288"/>
      <c r="BN91" s="288"/>
      <c r="BO91" s="288"/>
      <c r="BP91" s="288"/>
      <c r="BQ91" s="288"/>
      <c r="BR91" s="288"/>
      <c r="BS91" s="288"/>
      <c r="BT91" s="288"/>
      <c r="BU91" s="288"/>
      <c r="BV91" s="288"/>
      <c r="BW91" s="288"/>
      <c r="BX91" s="288"/>
      <c r="BY91" s="288"/>
    </row>
    <row r="92" spans="1:79" s="126" customFormat="1" ht="12">
      <c r="B92" s="489" t="s">
        <v>70</v>
      </c>
      <c r="C92" s="489"/>
      <c r="D92" s="489"/>
      <c r="E92" s="489"/>
      <c r="F92" s="489"/>
      <c r="G92" s="489"/>
      <c r="H92" s="489"/>
      <c r="I92" s="489"/>
      <c r="J92" s="489"/>
      <c r="K92" s="489"/>
      <c r="L92" s="489"/>
      <c r="M92" s="489"/>
      <c r="N92" s="489"/>
      <c r="O92" s="489"/>
      <c r="P92" s="489"/>
      <c r="Q92" s="278"/>
      <c r="R92" s="490">
        <f>SUM(R68:U91)</f>
        <v>0</v>
      </c>
      <c r="S92" s="490"/>
      <c r="T92" s="490"/>
      <c r="U92" s="490"/>
      <c r="V92" s="98"/>
      <c r="W92" s="490">
        <f>SUM(W68:Z91)</f>
        <v>0</v>
      </c>
      <c r="X92" s="490"/>
      <c r="Y92" s="490"/>
      <c r="Z92" s="490"/>
      <c r="AA92" s="270"/>
      <c r="AB92" s="490">
        <f>SUM(AB68:AE91)</f>
        <v>0</v>
      </c>
      <c r="AC92" s="490"/>
      <c r="AD92" s="490"/>
      <c r="AE92" s="490"/>
      <c r="AF92" s="270"/>
      <c r="AG92" s="491">
        <f>SUM(AG68:AJ91)</f>
        <v>0</v>
      </c>
      <c r="AH92" s="491"/>
      <c r="AI92" s="491"/>
      <c r="AJ92" s="491"/>
      <c r="BJ92" s="271"/>
      <c r="BK92" s="271"/>
      <c r="BL92" s="483">
        <f>R92+W92</f>
        <v>0</v>
      </c>
      <c r="BM92" s="483"/>
      <c r="BN92" s="483"/>
      <c r="BO92" s="483"/>
      <c r="BP92" s="271"/>
      <c r="BQ92" s="271"/>
      <c r="BR92" s="271"/>
      <c r="BS92" s="236"/>
      <c r="BT92" s="236"/>
      <c r="BU92" s="236"/>
      <c r="BV92" s="236"/>
      <c r="BW92" s="236"/>
      <c r="BX92" s="236"/>
      <c r="BY92" s="271"/>
      <c r="BZ92" s="119"/>
      <c r="CA92" s="119"/>
    </row>
    <row r="93" spans="1:79" s="119" customFormat="1" ht="12">
      <c r="A93" s="479"/>
      <c r="B93" s="479"/>
      <c r="C93" s="479"/>
      <c r="D93" s="479"/>
      <c r="E93" s="479"/>
      <c r="F93" s="479"/>
      <c r="G93" s="479"/>
      <c r="H93" s="479"/>
      <c r="I93" s="479"/>
      <c r="J93" s="479"/>
      <c r="K93" s="479"/>
      <c r="L93" s="479"/>
      <c r="M93" s="479"/>
      <c r="N93" s="479"/>
      <c r="O93" s="479"/>
      <c r="P93" s="479"/>
      <c r="Q93" s="479"/>
      <c r="R93" s="479"/>
      <c r="S93" s="479"/>
      <c r="T93" s="479"/>
      <c r="U93" s="479"/>
      <c r="V93" s="479"/>
      <c r="W93" s="479"/>
      <c r="X93" s="479"/>
      <c r="Y93" s="479"/>
      <c r="Z93" s="479"/>
      <c r="AA93" s="479"/>
      <c r="AB93" s="479"/>
      <c r="AC93" s="479"/>
      <c r="AD93" s="479"/>
      <c r="AE93" s="479"/>
      <c r="AF93" s="479"/>
      <c r="AG93" s="479"/>
      <c r="AH93" s="479"/>
      <c r="AI93" s="479"/>
      <c r="AJ93" s="479"/>
      <c r="AK93" s="479"/>
      <c r="AL93" s="479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J93" s="271"/>
      <c r="BK93" s="94"/>
      <c r="BL93" s="484" t="str">
        <f>IF((BL92=(SUM(BL68:BO91))),"Ok","Erreur")</f>
        <v>Ok</v>
      </c>
      <c r="BM93" s="484"/>
      <c r="BN93" s="484"/>
      <c r="BO93" s="484"/>
      <c r="BP93" s="286"/>
      <c r="BQ93" s="271"/>
      <c r="BR93" s="271"/>
      <c r="BS93" s="94"/>
      <c r="BT93" s="94"/>
      <c r="BU93" s="94"/>
      <c r="BV93" s="94"/>
      <c r="BW93" s="286"/>
      <c r="BX93" s="286"/>
      <c r="BY93" s="271"/>
    </row>
    <row r="94" spans="1:79" s="287" customFormat="1" ht="12">
      <c r="B94" s="289" t="s">
        <v>71</v>
      </c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122"/>
      <c r="BJ94" s="288"/>
      <c r="BK94" s="288"/>
      <c r="BL94" s="288"/>
      <c r="BM94" s="288"/>
      <c r="BN94" s="288"/>
      <c r="BO94" s="288"/>
      <c r="BP94" s="288"/>
      <c r="BQ94" s="288"/>
      <c r="BR94" s="288"/>
      <c r="BS94" s="288"/>
      <c r="BT94" s="288"/>
      <c r="BU94" s="288"/>
      <c r="BV94" s="288"/>
      <c r="BW94" s="288"/>
      <c r="BX94" s="288"/>
      <c r="BY94" s="288"/>
    </row>
    <row r="95" spans="1:79" s="287" customFormat="1" ht="4.5" customHeight="1">
      <c r="A95" s="479"/>
      <c r="B95" s="479"/>
      <c r="C95" s="479"/>
      <c r="D95" s="479"/>
      <c r="E95" s="479"/>
      <c r="F95" s="479"/>
      <c r="G95" s="479"/>
      <c r="H95" s="479"/>
      <c r="I95" s="479"/>
      <c r="J95" s="479"/>
      <c r="K95" s="479"/>
      <c r="L95" s="479"/>
      <c r="M95" s="479"/>
      <c r="N95" s="479"/>
      <c r="O95" s="479"/>
      <c r="P95" s="479"/>
      <c r="Q95" s="479"/>
      <c r="R95" s="479"/>
      <c r="S95" s="479"/>
      <c r="T95" s="479"/>
      <c r="U95" s="479"/>
      <c r="V95" s="479"/>
      <c r="W95" s="479"/>
      <c r="X95" s="479"/>
      <c r="Y95" s="479"/>
      <c r="Z95" s="479"/>
      <c r="AA95" s="479"/>
      <c r="AB95" s="479"/>
      <c r="AC95" s="479"/>
      <c r="AD95" s="479"/>
      <c r="AE95" s="479"/>
      <c r="AF95" s="479"/>
      <c r="AG95" s="479"/>
      <c r="AH95" s="479"/>
      <c r="AI95" s="479"/>
      <c r="AJ95" s="479"/>
      <c r="AK95" s="479"/>
      <c r="AL95" s="479"/>
      <c r="BJ95" s="288"/>
      <c r="BK95" s="288"/>
      <c r="BL95" s="288"/>
      <c r="BM95" s="288"/>
      <c r="BN95" s="288"/>
      <c r="BO95" s="288"/>
      <c r="BP95" s="288"/>
      <c r="BQ95" s="288"/>
      <c r="BR95" s="288"/>
      <c r="BS95" s="288"/>
      <c r="BT95" s="288"/>
      <c r="BU95" s="288"/>
      <c r="BV95" s="288"/>
      <c r="BW95" s="288"/>
      <c r="BX95" s="288"/>
      <c r="BY95" s="288"/>
    </row>
    <row r="96" spans="1:79" s="126" customFormat="1" ht="12">
      <c r="B96" s="492" t="s">
        <v>72</v>
      </c>
      <c r="C96" s="492"/>
      <c r="D96" s="492"/>
      <c r="E96" s="492"/>
      <c r="F96" s="492"/>
      <c r="G96" s="492"/>
      <c r="H96" s="492"/>
      <c r="I96" s="492"/>
      <c r="J96" s="492"/>
      <c r="K96" s="492"/>
      <c r="L96" s="492"/>
      <c r="M96" s="492"/>
      <c r="N96" s="492"/>
      <c r="O96" s="492"/>
      <c r="P96" s="492"/>
      <c r="Q96" s="492"/>
      <c r="R96" s="476">
        <v>0</v>
      </c>
      <c r="S96" s="476"/>
      <c r="T96" s="476"/>
      <c r="U96" s="476"/>
      <c r="V96" s="98"/>
      <c r="W96" s="476">
        <v>0</v>
      </c>
      <c r="X96" s="476"/>
      <c r="Y96" s="476"/>
      <c r="Z96" s="476"/>
      <c r="AA96" s="270"/>
      <c r="AB96" s="476">
        <v>0</v>
      </c>
      <c r="AC96" s="476"/>
      <c r="AD96" s="476"/>
      <c r="AE96" s="476"/>
      <c r="AF96" s="270"/>
      <c r="AG96" s="477">
        <f>R96+W96+AB96</f>
        <v>0</v>
      </c>
      <c r="AH96" s="477"/>
      <c r="AI96" s="477"/>
      <c r="AJ96" s="477"/>
      <c r="BJ96" s="271"/>
      <c r="BK96" s="271"/>
      <c r="BL96" s="478">
        <f>R96+W96</f>
        <v>0</v>
      </c>
      <c r="BM96" s="478"/>
      <c r="BN96" s="478"/>
      <c r="BO96" s="478"/>
      <c r="BP96" s="271"/>
      <c r="BQ96" s="271"/>
      <c r="BR96" s="271"/>
      <c r="BS96" s="236"/>
      <c r="BT96" s="236"/>
      <c r="BU96" s="236"/>
      <c r="BV96" s="236"/>
      <c r="BW96" s="236"/>
      <c r="BX96" s="236"/>
      <c r="BY96" s="271"/>
      <c r="BZ96" s="119"/>
      <c r="CA96" s="119"/>
    </row>
    <row r="97" spans="1:79" s="287" customFormat="1" ht="4.5" customHeight="1">
      <c r="A97" s="479"/>
      <c r="B97" s="479"/>
      <c r="C97" s="479"/>
      <c r="D97" s="479"/>
      <c r="E97" s="479"/>
      <c r="F97" s="479"/>
      <c r="G97" s="479"/>
      <c r="H97" s="479"/>
      <c r="I97" s="479"/>
      <c r="J97" s="479"/>
      <c r="K97" s="479"/>
      <c r="L97" s="479"/>
      <c r="M97" s="479"/>
      <c r="N97" s="479"/>
      <c r="O97" s="479"/>
      <c r="P97" s="479"/>
      <c r="Q97" s="479"/>
      <c r="R97" s="479"/>
      <c r="S97" s="479"/>
      <c r="T97" s="479"/>
      <c r="U97" s="479"/>
      <c r="V97" s="479"/>
      <c r="W97" s="479"/>
      <c r="X97" s="479"/>
      <c r="Y97" s="479"/>
      <c r="Z97" s="479"/>
      <c r="AA97" s="479"/>
      <c r="AB97" s="479"/>
      <c r="AC97" s="479"/>
      <c r="AD97" s="479"/>
      <c r="AE97" s="479"/>
      <c r="AF97" s="479"/>
      <c r="AG97" s="479"/>
      <c r="AH97" s="479"/>
      <c r="AI97" s="479"/>
      <c r="AJ97" s="479"/>
      <c r="AK97" s="479"/>
      <c r="AL97" s="479"/>
      <c r="BJ97" s="288"/>
      <c r="BK97" s="288"/>
      <c r="BL97" s="288"/>
      <c r="BM97" s="288"/>
      <c r="BN97" s="288"/>
      <c r="BO97" s="288"/>
      <c r="BP97" s="288"/>
      <c r="BQ97" s="288"/>
      <c r="BR97" s="288"/>
      <c r="BS97" s="288"/>
      <c r="BT97" s="288"/>
      <c r="BU97" s="288"/>
      <c r="BV97" s="288"/>
      <c r="BW97" s="288"/>
      <c r="BX97" s="288"/>
      <c r="BY97" s="288"/>
    </row>
    <row r="98" spans="1:79" s="126" customFormat="1" ht="12">
      <c r="B98" s="492" t="s">
        <v>73</v>
      </c>
      <c r="C98" s="492"/>
      <c r="D98" s="492"/>
      <c r="E98" s="492"/>
      <c r="F98" s="492"/>
      <c r="G98" s="492"/>
      <c r="H98" s="492"/>
      <c r="I98" s="492"/>
      <c r="J98" s="492"/>
      <c r="K98" s="492"/>
      <c r="L98" s="492"/>
      <c r="M98" s="492"/>
      <c r="N98" s="492"/>
      <c r="O98" s="492"/>
      <c r="P98" s="492"/>
      <c r="Q98" s="492"/>
      <c r="R98" s="476">
        <v>0</v>
      </c>
      <c r="S98" s="476"/>
      <c r="T98" s="476"/>
      <c r="U98" s="476"/>
      <c r="V98" s="98"/>
      <c r="W98" s="476">
        <v>0</v>
      </c>
      <c r="X98" s="476"/>
      <c r="Y98" s="476"/>
      <c r="Z98" s="476"/>
      <c r="AA98" s="270"/>
      <c r="AB98" s="476">
        <v>0</v>
      </c>
      <c r="AC98" s="476"/>
      <c r="AD98" s="476"/>
      <c r="AE98" s="476"/>
      <c r="AF98" s="270"/>
      <c r="AG98" s="477">
        <f>R98+W98+AB98</f>
        <v>0</v>
      </c>
      <c r="AH98" s="477"/>
      <c r="AI98" s="477"/>
      <c r="AJ98" s="477"/>
      <c r="BJ98" s="271"/>
      <c r="BK98" s="271"/>
      <c r="BL98" s="478">
        <f>R98+W98</f>
        <v>0</v>
      </c>
      <c r="BM98" s="478"/>
      <c r="BN98" s="478"/>
      <c r="BO98" s="478"/>
      <c r="BP98" s="271"/>
      <c r="BQ98" s="271"/>
      <c r="BR98" s="271"/>
      <c r="BS98" s="236"/>
      <c r="BT98" s="236"/>
      <c r="BU98" s="236"/>
      <c r="BV98" s="236"/>
      <c r="BW98" s="236"/>
      <c r="BX98" s="236"/>
      <c r="BY98" s="271"/>
      <c r="BZ98" s="119"/>
      <c r="CA98" s="119"/>
    </row>
    <row r="99" spans="1:79" s="287" customFormat="1" ht="4.5" customHeight="1">
      <c r="A99" s="479"/>
      <c r="B99" s="479"/>
      <c r="C99" s="479"/>
      <c r="D99" s="479"/>
      <c r="E99" s="479"/>
      <c r="F99" s="479"/>
      <c r="G99" s="479"/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479"/>
      <c r="S99" s="479"/>
      <c r="T99" s="479"/>
      <c r="U99" s="479"/>
      <c r="V99" s="479"/>
      <c r="W99" s="479"/>
      <c r="X99" s="479"/>
      <c r="Y99" s="479"/>
      <c r="Z99" s="479"/>
      <c r="AA99" s="479"/>
      <c r="AB99" s="479"/>
      <c r="AC99" s="479"/>
      <c r="AD99" s="479"/>
      <c r="AE99" s="479"/>
      <c r="AF99" s="479"/>
      <c r="AG99" s="479"/>
      <c r="AH99" s="479"/>
      <c r="AI99" s="479"/>
      <c r="AJ99" s="479"/>
      <c r="AK99" s="479"/>
      <c r="AL99" s="479"/>
      <c r="BJ99" s="288"/>
      <c r="BK99" s="288"/>
      <c r="BL99" s="288"/>
      <c r="BM99" s="288"/>
      <c r="BN99" s="288"/>
      <c r="BO99" s="288"/>
      <c r="BP99" s="288"/>
      <c r="BQ99" s="288"/>
      <c r="BR99" s="288"/>
      <c r="BS99" s="288"/>
      <c r="BT99" s="288"/>
      <c r="BU99" s="288"/>
      <c r="BV99" s="288"/>
      <c r="BW99" s="288"/>
      <c r="BX99" s="288"/>
      <c r="BY99" s="288"/>
    </row>
    <row r="100" spans="1:79" s="126" customFormat="1" ht="12">
      <c r="B100" s="492" t="s">
        <v>74</v>
      </c>
      <c r="C100" s="492"/>
      <c r="D100" s="492"/>
      <c r="E100" s="492"/>
      <c r="F100" s="492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2"/>
      <c r="R100" s="476">
        <v>0</v>
      </c>
      <c r="S100" s="476"/>
      <c r="T100" s="476"/>
      <c r="U100" s="476"/>
      <c r="V100" s="98"/>
      <c r="W100" s="476">
        <v>0</v>
      </c>
      <c r="X100" s="476"/>
      <c r="Y100" s="476"/>
      <c r="Z100" s="476"/>
      <c r="AA100" s="270"/>
      <c r="AB100" s="476">
        <v>0</v>
      </c>
      <c r="AC100" s="476"/>
      <c r="AD100" s="476"/>
      <c r="AE100" s="476"/>
      <c r="AF100" s="270"/>
      <c r="AG100" s="477">
        <f>R100+W100+AB100</f>
        <v>0</v>
      </c>
      <c r="AH100" s="477"/>
      <c r="AI100" s="477"/>
      <c r="AJ100" s="477"/>
      <c r="BJ100" s="271"/>
      <c r="BK100" s="271"/>
      <c r="BL100" s="478">
        <f>R100+W100</f>
        <v>0</v>
      </c>
      <c r="BM100" s="478"/>
      <c r="BN100" s="478"/>
      <c r="BO100" s="478"/>
      <c r="BP100" s="271"/>
      <c r="BQ100" s="271"/>
      <c r="BR100" s="271"/>
      <c r="BS100" s="236"/>
      <c r="BT100" s="236"/>
      <c r="BU100" s="236"/>
      <c r="BV100" s="236"/>
      <c r="BW100" s="236"/>
      <c r="BX100" s="236"/>
      <c r="BY100" s="271"/>
      <c r="BZ100" s="119"/>
      <c r="CA100" s="119"/>
    </row>
    <row r="101" spans="1:79" s="287" customFormat="1" ht="4.5" customHeight="1">
      <c r="A101" s="479"/>
      <c r="B101" s="479"/>
      <c r="C101" s="479"/>
      <c r="D101" s="479"/>
      <c r="E101" s="479"/>
      <c r="F101" s="479"/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  <c r="Q101" s="479"/>
      <c r="R101" s="479"/>
      <c r="S101" s="479"/>
      <c r="T101" s="479"/>
      <c r="U101" s="479"/>
      <c r="V101" s="479"/>
      <c r="W101" s="479"/>
      <c r="X101" s="479"/>
      <c r="Y101" s="479"/>
      <c r="Z101" s="479"/>
      <c r="AA101" s="479"/>
      <c r="AB101" s="479"/>
      <c r="AC101" s="479"/>
      <c r="AD101" s="479"/>
      <c r="AE101" s="479"/>
      <c r="AF101" s="479"/>
      <c r="AG101" s="479"/>
      <c r="AH101" s="479"/>
      <c r="AI101" s="479"/>
      <c r="AJ101" s="479"/>
      <c r="AK101" s="479"/>
      <c r="AL101" s="479"/>
      <c r="BJ101" s="288"/>
      <c r="BK101" s="288"/>
      <c r="BL101" s="288"/>
      <c r="BM101" s="288"/>
      <c r="BN101" s="288"/>
      <c r="BO101" s="288"/>
      <c r="BP101" s="288"/>
      <c r="BQ101" s="288"/>
      <c r="BR101" s="288"/>
      <c r="BS101" s="288"/>
      <c r="BT101" s="288"/>
      <c r="BU101" s="288"/>
      <c r="BV101" s="288"/>
      <c r="BW101" s="288"/>
      <c r="BX101" s="288"/>
      <c r="BY101" s="288"/>
    </row>
    <row r="102" spans="1:79" s="287" customFormat="1" ht="12">
      <c r="B102" s="278" t="s">
        <v>55</v>
      </c>
      <c r="C102" s="278"/>
      <c r="D102" s="278" t="s">
        <v>56</v>
      </c>
      <c r="E102" s="278"/>
      <c r="F102" s="278"/>
      <c r="G102" s="488"/>
      <c r="H102" s="488"/>
      <c r="I102" s="488"/>
      <c r="J102" s="488"/>
      <c r="K102" s="488"/>
      <c r="L102" s="488"/>
      <c r="M102" s="488"/>
      <c r="N102" s="488"/>
      <c r="O102" s="488"/>
      <c r="P102" s="488"/>
      <c r="R102" s="476">
        <v>0</v>
      </c>
      <c r="S102" s="476"/>
      <c r="T102" s="476"/>
      <c r="U102" s="476"/>
      <c r="V102" s="98"/>
      <c r="W102" s="476">
        <v>0</v>
      </c>
      <c r="X102" s="476"/>
      <c r="Y102" s="476"/>
      <c r="Z102" s="476"/>
      <c r="AA102" s="270"/>
      <c r="AB102" s="476">
        <v>0</v>
      </c>
      <c r="AC102" s="476"/>
      <c r="AD102" s="476"/>
      <c r="AE102" s="476"/>
      <c r="AF102" s="270"/>
      <c r="AG102" s="477">
        <f>R102+W102+AB102</f>
        <v>0</v>
      </c>
      <c r="AH102" s="477"/>
      <c r="AI102" s="477"/>
      <c r="AJ102" s="477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271"/>
      <c r="BK102" s="288"/>
      <c r="BL102" s="478">
        <f>R102+W102</f>
        <v>0</v>
      </c>
      <c r="BM102" s="478"/>
      <c r="BN102" s="478"/>
      <c r="BO102" s="478"/>
      <c r="BP102" s="288"/>
      <c r="BQ102" s="288"/>
      <c r="BR102" s="271"/>
      <c r="BS102" s="288"/>
      <c r="BT102" s="288"/>
      <c r="BU102" s="288"/>
      <c r="BV102" s="288"/>
      <c r="BW102" s="288"/>
      <c r="BX102" s="288"/>
      <c r="BY102" s="288"/>
    </row>
    <row r="103" spans="1:79" s="287" customFormat="1" ht="4.5" customHeight="1">
      <c r="A103" s="479"/>
      <c r="B103" s="479"/>
      <c r="C103" s="479"/>
      <c r="D103" s="479"/>
      <c r="E103" s="479"/>
      <c r="F103" s="479"/>
      <c r="G103" s="479"/>
      <c r="H103" s="479"/>
      <c r="I103" s="479"/>
      <c r="J103" s="479"/>
      <c r="K103" s="479"/>
      <c r="L103" s="479"/>
      <c r="M103" s="479"/>
      <c r="N103" s="479"/>
      <c r="O103" s="479"/>
      <c r="P103" s="479"/>
      <c r="Q103" s="479"/>
      <c r="R103" s="479"/>
      <c r="S103" s="479"/>
      <c r="T103" s="479"/>
      <c r="U103" s="479"/>
      <c r="V103" s="479"/>
      <c r="W103" s="479"/>
      <c r="X103" s="479"/>
      <c r="Y103" s="479"/>
      <c r="Z103" s="479"/>
      <c r="AA103" s="479"/>
      <c r="AB103" s="479"/>
      <c r="AC103" s="479"/>
      <c r="AD103" s="479"/>
      <c r="AE103" s="479"/>
      <c r="AF103" s="479"/>
      <c r="AG103" s="479"/>
      <c r="AH103" s="479"/>
      <c r="AI103" s="479"/>
      <c r="AJ103" s="479"/>
      <c r="AK103" s="479"/>
      <c r="AL103" s="479"/>
      <c r="BJ103" s="288"/>
      <c r="BK103" s="288"/>
      <c r="BL103" s="288"/>
      <c r="BM103" s="288"/>
      <c r="BN103" s="288"/>
      <c r="BO103" s="288"/>
      <c r="BP103" s="288"/>
      <c r="BQ103" s="288"/>
      <c r="BR103" s="288"/>
      <c r="BS103" s="288"/>
      <c r="BT103" s="288"/>
      <c r="BU103" s="288"/>
      <c r="BV103" s="288"/>
      <c r="BW103" s="288"/>
      <c r="BX103" s="288"/>
      <c r="BY103" s="288"/>
    </row>
    <row r="104" spans="1:79" s="287" customFormat="1" ht="12">
      <c r="B104" s="278" t="s">
        <v>55</v>
      </c>
      <c r="C104" s="278"/>
      <c r="D104" s="278" t="s">
        <v>56</v>
      </c>
      <c r="E104" s="278"/>
      <c r="F104" s="278"/>
      <c r="G104" s="488"/>
      <c r="H104" s="488"/>
      <c r="I104" s="488"/>
      <c r="J104" s="488"/>
      <c r="K104" s="488"/>
      <c r="L104" s="488"/>
      <c r="M104" s="488"/>
      <c r="N104" s="488"/>
      <c r="O104" s="488"/>
      <c r="P104" s="488"/>
      <c r="R104" s="476">
        <v>0</v>
      </c>
      <c r="S104" s="476"/>
      <c r="T104" s="476"/>
      <c r="U104" s="476"/>
      <c r="V104" s="98"/>
      <c r="W104" s="476">
        <v>0</v>
      </c>
      <c r="X104" s="476"/>
      <c r="Y104" s="476"/>
      <c r="Z104" s="476"/>
      <c r="AA104" s="270"/>
      <c r="AB104" s="476">
        <v>0</v>
      </c>
      <c r="AC104" s="476"/>
      <c r="AD104" s="476"/>
      <c r="AE104" s="476"/>
      <c r="AF104" s="270"/>
      <c r="AG104" s="477">
        <f>R104+W104+AB104</f>
        <v>0</v>
      </c>
      <c r="AH104" s="477"/>
      <c r="AI104" s="477"/>
      <c r="AJ104" s="477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271"/>
      <c r="BK104" s="288"/>
      <c r="BL104" s="478">
        <f>R104+W104</f>
        <v>0</v>
      </c>
      <c r="BM104" s="478"/>
      <c r="BN104" s="478"/>
      <c r="BO104" s="478"/>
      <c r="BP104" s="288"/>
      <c r="BQ104" s="288"/>
      <c r="BR104" s="271"/>
      <c r="BS104" s="288"/>
      <c r="BT104" s="288"/>
      <c r="BU104" s="288"/>
      <c r="BV104" s="288"/>
      <c r="BW104" s="288"/>
      <c r="BX104" s="288"/>
      <c r="BY104" s="288"/>
    </row>
    <row r="105" spans="1:79" s="287" customFormat="1" ht="4.5" customHeight="1">
      <c r="A105" s="479"/>
      <c r="B105" s="479"/>
      <c r="C105" s="479"/>
      <c r="D105" s="479"/>
      <c r="E105" s="479"/>
      <c r="F105" s="479"/>
      <c r="G105" s="479"/>
      <c r="H105" s="479"/>
      <c r="I105" s="479"/>
      <c r="J105" s="479"/>
      <c r="K105" s="479"/>
      <c r="L105" s="479"/>
      <c r="M105" s="479"/>
      <c r="N105" s="479"/>
      <c r="O105" s="479"/>
      <c r="P105" s="479"/>
      <c r="Q105" s="479"/>
      <c r="R105" s="479"/>
      <c r="S105" s="479"/>
      <c r="T105" s="479"/>
      <c r="U105" s="479"/>
      <c r="V105" s="479"/>
      <c r="W105" s="479"/>
      <c r="X105" s="479"/>
      <c r="Y105" s="479"/>
      <c r="Z105" s="479"/>
      <c r="AA105" s="479"/>
      <c r="AB105" s="479"/>
      <c r="AC105" s="479"/>
      <c r="AD105" s="479"/>
      <c r="AE105" s="479"/>
      <c r="AF105" s="479"/>
      <c r="AG105" s="479"/>
      <c r="AH105" s="479"/>
      <c r="AI105" s="479"/>
      <c r="AJ105" s="479"/>
      <c r="AK105" s="479"/>
      <c r="AL105" s="479"/>
      <c r="BJ105" s="288"/>
      <c r="BK105" s="288"/>
      <c r="BL105" s="288"/>
      <c r="BM105" s="288"/>
      <c r="BN105" s="288"/>
      <c r="BO105" s="288"/>
      <c r="BP105" s="288"/>
      <c r="BQ105" s="288"/>
      <c r="BR105" s="288"/>
      <c r="BS105" s="288"/>
      <c r="BT105" s="288"/>
      <c r="BU105" s="288"/>
      <c r="BV105" s="288"/>
      <c r="BW105" s="288"/>
      <c r="BX105" s="288"/>
      <c r="BY105" s="288"/>
    </row>
    <row r="106" spans="1:79" s="287" customFormat="1" ht="12">
      <c r="B106" s="278" t="s">
        <v>55</v>
      </c>
      <c r="C106" s="278"/>
      <c r="D106" s="278" t="s">
        <v>56</v>
      </c>
      <c r="E106" s="278"/>
      <c r="F106" s="278"/>
      <c r="G106" s="488"/>
      <c r="H106" s="488"/>
      <c r="I106" s="488"/>
      <c r="J106" s="488"/>
      <c r="K106" s="488"/>
      <c r="L106" s="488"/>
      <c r="M106" s="488"/>
      <c r="N106" s="488"/>
      <c r="O106" s="488"/>
      <c r="P106" s="488"/>
      <c r="R106" s="476">
        <v>0</v>
      </c>
      <c r="S106" s="476"/>
      <c r="T106" s="476"/>
      <c r="U106" s="476"/>
      <c r="V106" s="98"/>
      <c r="W106" s="476">
        <v>0</v>
      </c>
      <c r="X106" s="476"/>
      <c r="Y106" s="476"/>
      <c r="Z106" s="476"/>
      <c r="AA106" s="270"/>
      <c r="AB106" s="476">
        <v>0</v>
      </c>
      <c r="AC106" s="476"/>
      <c r="AD106" s="476"/>
      <c r="AE106" s="476"/>
      <c r="AF106" s="270"/>
      <c r="AG106" s="477">
        <f>R106+W106+AB106</f>
        <v>0</v>
      </c>
      <c r="AH106" s="477"/>
      <c r="AI106" s="477"/>
      <c r="AJ106" s="477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271"/>
      <c r="BK106" s="288"/>
      <c r="BL106" s="478">
        <f>R106+W106</f>
        <v>0</v>
      </c>
      <c r="BM106" s="478"/>
      <c r="BN106" s="478"/>
      <c r="BO106" s="478"/>
      <c r="BP106" s="288"/>
      <c r="BQ106" s="288"/>
      <c r="BR106" s="271"/>
      <c r="BS106" s="288"/>
      <c r="BT106" s="288"/>
      <c r="BU106" s="288"/>
      <c r="BV106" s="288"/>
      <c r="BW106" s="288"/>
      <c r="BX106" s="288"/>
      <c r="BY106" s="288"/>
    </row>
    <row r="107" spans="1:79" s="287" customFormat="1" ht="4.5" customHeight="1">
      <c r="A107" s="479"/>
      <c r="B107" s="479"/>
      <c r="C107" s="479"/>
      <c r="D107" s="479"/>
      <c r="E107" s="479"/>
      <c r="F107" s="479"/>
      <c r="G107" s="479"/>
      <c r="H107" s="479"/>
      <c r="I107" s="479"/>
      <c r="J107" s="479"/>
      <c r="K107" s="479"/>
      <c r="L107" s="479"/>
      <c r="M107" s="479"/>
      <c r="N107" s="479"/>
      <c r="O107" s="479"/>
      <c r="P107" s="479"/>
      <c r="Q107" s="479"/>
      <c r="R107" s="479"/>
      <c r="S107" s="479"/>
      <c r="T107" s="479"/>
      <c r="U107" s="479"/>
      <c r="V107" s="479"/>
      <c r="W107" s="479"/>
      <c r="X107" s="479"/>
      <c r="Y107" s="479"/>
      <c r="Z107" s="479"/>
      <c r="AA107" s="479"/>
      <c r="AB107" s="479"/>
      <c r="AC107" s="479"/>
      <c r="AD107" s="479"/>
      <c r="AE107" s="479"/>
      <c r="AF107" s="479"/>
      <c r="AG107" s="479"/>
      <c r="AH107" s="479"/>
      <c r="AI107" s="479"/>
      <c r="AJ107" s="479"/>
      <c r="AK107" s="479"/>
      <c r="AL107" s="479"/>
      <c r="BJ107" s="288"/>
      <c r="BK107" s="288"/>
      <c r="BL107" s="288"/>
      <c r="BM107" s="288"/>
      <c r="BN107" s="288"/>
      <c r="BO107" s="288"/>
      <c r="BP107" s="288"/>
      <c r="BQ107" s="288"/>
      <c r="BR107" s="288"/>
      <c r="BS107" s="288"/>
      <c r="BT107" s="288"/>
      <c r="BU107" s="288"/>
      <c r="BV107" s="288"/>
      <c r="BW107" s="288"/>
      <c r="BX107" s="288"/>
      <c r="BY107" s="288"/>
    </row>
    <row r="108" spans="1:79" s="287" customFormat="1" ht="12">
      <c r="B108" s="278" t="s">
        <v>75</v>
      </c>
      <c r="C108" s="278"/>
      <c r="D108" s="278"/>
      <c r="E108" s="278"/>
      <c r="F108" s="278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R108" s="476">
        <v>0</v>
      </c>
      <c r="S108" s="476"/>
      <c r="T108" s="476"/>
      <c r="U108" s="476"/>
      <c r="V108" s="98"/>
      <c r="W108" s="476">
        <v>0</v>
      </c>
      <c r="X108" s="476"/>
      <c r="Y108" s="476"/>
      <c r="Z108" s="476"/>
      <c r="AA108" s="270"/>
      <c r="AB108" s="476">
        <v>0</v>
      </c>
      <c r="AC108" s="476"/>
      <c r="AD108" s="476"/>
      <c r="AE108" s="476"/>
      <c r="AF108" s="270"/>
      <c r="AG108" s="477">
        <f>R108+W108+AB108</f>
        <v>0</v>
      </c>
      <c r="AH108" s="477"/>
      <c r="AI108" s="477"/>
      <c r="AJ108" s="477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271"/>
      <c r="BK108" s="288"/>
      <c r="BL108" s="478">
        <f>R108+W108</f>
        <v>0</v>
      </c>
      <c r="BM108" s="478"/>
      <c r="BN108" s="478"/>
      <c r="BO108" s="478"/>
      <c r="BP108" s="288"/>
      <c r="BQ108" s="288"/>
      <c r="BR108" s="271"/>
      <c r="BS108" s="288"/>
      <c r="BT108" s="288"/>
      <c r="BU108" s="288"/>
      <c r="BV108" s="288"/>
      <c r="BW108" s="288"/>
      <c r="BX108" s="288"/>
      <c r="BY108" s="288"/>
    </row>
    <row r="109" spans="1:79" s="287" customFormat="1" ht="4.5" customHeight="1">
      <c r="A109" s="479"/>
      <c r="B109" s="479"/>
      <c r="C109" s="479"/>
      <c r="D109" s="479"/>
      <c r="E109" s="479"/>
      <c r="F109" s="479"/>
      <c r="G109" s="479"/>
      <c r="H109" s="479"/>
      <c r="I109" s="479"/>
      <c r="J109" s="479"/>
      <c r="K109" s="479"/>
      <c r="L109" s="479"/>
      <c r="M109" s="479"/>
      <c r="N109" s="479"/>
      <c r="O109" s="479"/>
      <c r="P109" s="479"/>
      <c r="Q109" s="479"/>
      <c r="R109" s="479"/>
      <c r="S109" s="479"/>
      <c r="T109" s="479"/>
      <c r="U109" s="479"/>
      <c r="V109" s="479"/>
      <c r="W109" s="479"/>
      <c r="X109" s="479"/>
      <c r="Y109" s="479"/>
      <c r="Z109" s="479"/>
      <c r="AA109" s="479"/>
      <c r="AB109" s="479"/>
      <c r="AC109" s="479"/>
      <c r="AD109" s="479"/>
      <c r="AE109" s="479"/>
      <c r="AF109" s="479"/>
      <c r="AG109" s="479"/>
      <c r="AH109" s="479"/>
      <c r="AI109" s="479"/>
      <c r="AJ109" s="479"/>
      <c r="AK109" s="479"/>
      <c r="AL109" s="479"/>
      <c r="BJ109" s="288"/>
      <c r="BK109" s="288"/>
      <c r="BL109" s="288"/>
      <c r="BM109" s="288"/>
      <c r="BN109" s="288"/>
      <c r="BO109" s="288"/>
      <c r="BP109" s="288"/>
      <c r="BQ109" s="288"/>
      <c r="BR109" s="288"/>
      <c r="BS109" s="288"/>
      <c r="BT109" s="288"/>
      <c r="BU109" s="288"/>
      <c r="BV109" s="288"/>
      <c r="BW109" s="288"/>
      <c r="BX109" s="288"/>
      <c r="BY109" s="288"/>
    </row>
    <row r="110" spans="1:79" s="126" customFormat="1" ht="12">
      <c r="B110" s="489" t="s">
        <v>76</v>
      </c>
      <c r="C110" s="489"/>
      <c r="D110" s="489"/>
      <c r="E110" s="489"/>
      <c r="F110" s="489"/>
      <c r="G110" s="489"/>
      <c r="H110" s="489"/>
      <c r="I110" s="489"/>
      <c r="J110" s="489"/>
      <c r="K110" s="489"/>
      <c r="L110" s="489"/>
      <c r="M110" s="489"/>
      <c r="N110" s="489"/>
      <c r="O110" s="489"/>
      <c r="P110" s="489"/>
      <c r="Q110" s="278"/>
      <c r="R110" s="490">
        <f>SUM(R96:U109)</f>
        <v>0</v>
      </c>
      <c r="S110" s="490"/>
      <c r="T110" s="490"/>
      <c r="U110" s="490"/>
      <c r="V110" s="98"/>
      <c r="W110" s="490">
        <f>SUM(W96:Z109)</f>
        <v>0</v>
      </c>
      <c r="X110" s="490"/>
      <c r="Y110" s="490"/>
      <c r="Z110" s="490"/>
      <c r="AA110" s="270"/>
      <c r="AB110" s="490">
        <f>SUM(AB96:AE109)</f>
        <v>0</v>
      </c>
      <c r="AC110" s="490"/>
      <c r="AD110" s="490"/>
      <c r="AE110" s="490"/>
      <c r="AF110" s="270"/>
      <c r="AG110" s="491">
        <f>SUM(AG96:AJ109)</f>
        <v>0</v>
      </c>
      <c r="AH110" s="491"/>
      <c r="AI110" s="491"/>
      <c r="AJ110" s="491"/>
      <c r="BJ110" s="271"/>
      <c r="BK110" s="271"/>
      <c r="BL110" s="483">
        <f>R110+W110</f>
        <v>0</v>
      </c>
      <c r="BM110" s="483"/>
      <c r="BN110" s="483"/>
      <c r="BO110" s="483"/>
      <c r="BP110" s="493"/>
      <c r="BQ110" s="493"/>
      <c r="BR110" s="493"/>
      <c r="BS110" s="493"/>
      <c r="BT110" s="236"/>
      <c r="BU110" s="236"/>
      <c r="BV110" s="236"/>
      <c r="BW110" s="236"/>
      <c r="BX110" s="236"/>
      <c r="BY110" s="271"/>
      <c r="BZ110" s="119"/>
      <c r="CA110" s="119"/>
    </row>
    <row r="111" spans="1:79" s="126" customFormat="1" ht="12">
      <c r="A111" s="487"/>
      <c r="B111" s="487"/>
      <c r="C111" s="487"/>
      <c r="D111" s="487"/>
      <c r="E111" s="487"/>
      <c r="F111" s="487"/>
      <c r="G111" s="487"/>
      <c r="H111" s="487"/>
      <c r="I111" s="487"/>
      <c r="J111" s="487"/>
      <c r="K111" s="487"/>
      <c r="L111" s="487"/>
      <c r="M111" s="487"/>
      <c r="N111" s="487"/>
      <c r="O111" s="487"/>
      <c r="P111" s="487"/>
      <c r="Q111" s="487"/>
      <c r="R111" s="487"/>
      <c r="S111" s="487"/>
      <c r="T111" s="487"/>
      <c r="U111" s="487"/>
      <c r="V111" s="487"/>
      <c r="W111" s="487"/>
      <c r="X111" s="487"/>
      <c r="Y111" s="487"/>
      <c r="Z111" s="487"/>
      <c r="AA111" s="487"/>
      <c r="AB111" s="487"/>
      <c r="AC111" s="487"/>
      <c r="AD111" s="487"/>
      <c r="AE111" s="487"/>
      <c r="AF111" s="487"/>
      <c r="AG111" s="487"/>
      <c r="AH111" s="487"/>
      <c r="AI111" s="487"/>
      <c r="AJ111" s="487"/>
      <c r="AK111" s="487"/>
      <c r="AL111" s="48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J111" s="271"/>
      <c r="BK111" s="271"/>
      <c r="BL111" s="484" t="str">
        <f>IF((BL110=(SUM(BL96:BO109))),"Ok","Erreur")</f>
        <v>Ok</v>
      </c>
      <c r="BM111" s="484"/>
      <c r="BN111" s="484"/>
      <c r="BO111" s="484"/>
      <c r="BP111" s="291"/>
      <c r="BQ111" s="291"/>
      <c r="BR111" s="291"/>
      <c r="BS111" s="291"/>
      <c r="BT111" s="236"/>
      <c r="BU111" s="236"/>
      <c r="BV111" s="236"/>
      <c r="BW111" s="236"/>
      <c r="BX111" s="236"/>
      <c r="BY111" s="271"/>
      <c r="BZ111" s="119"/>
      <c r="CA111" s="119"/>
    </row>
    <row r="112" spans="1:79" s="119" customFormat="1" ht="12">
      <c r="A112" s="479"/>
      <c r="B112" s="479"/>
      <c r="C112" s="479"/>
      <c r="D112" s="479"/>
      <c r="E112" s="479"/>
      <c r="F112" s="479"/>
      <c r="G112" s="479"/>
      <c r="H112" s="479"/>
      <c r="I112" s="479"/>
      <c r="J112" s="479"/>
      <c r="K112" s="479"/>
      <c r="L112" s="479"/>
      <c r="M112" s="479"/>
      <c r="N112" s="479"/>
      <c r="O112" s="479"/>
      <c r="P112" s="479"/>
      <c r="Q112" s="479"/>
      <c r="R112" s="479"/>
      <c r="S112" s="479"/>
      <c r="T112" s="479"/>
      <c r="U112" s="479"/>
      <c r="V112" s="479"/>
      <c r="W112" s="479"/>
      <c r="X112" s="479"/>
      <c r="Y112" s="479"/>
      <c r="Z112" s="479"/>
      <c r="AA112" s="479"/>
      <c r="AB112" s="479"/>
      <c r="AC112" s="479"/>
      <c r="AD112" s="479"/>
      <c r="AE112" s="479"/>
      <c r="AF112" s="479"/>
      <c r="AG112" s="479"/>
      <c r="AH112" s="479"/>
      <c r="AI112" s="479"/>
      <c r="AJ112" s="479"/>
      <c r="AK112" s="479"/>
      <c r="AL112" s="479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J112" s="271"/>
      <c r="BK112" s="271"/>
      <c r="BL112" s="494"/>
      <c r="BM112" s="494"/>
      <c r="BN112" s="494"/>
      <c r="BO112" s="494"/>
      <c r="BP112" s="271"/>
      <c r="BQ112" s="271"/>
      <c r="BR112" s="271"/>
      <c r="BS112" s="236"/>
      <c r="BT112" s="236"/>
      <c r="BU112" s="236"/>
      <c r="BV112" s="236"/>
      <c r="BW112" s="236"/>
      <c r="BX112" s="236"/>
      <c r="BY112" s="271"/>
    </row>
    <row r="113" spans="1:79" s="126" customFormat="1" ht="15" customHeight="1">
      <c r="B113" s="495" t="s">
        <v>77</v>
      </c>
      <c r="C113" s="495"/>
      <c r="D113" s="495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278"/>
      <c r="R113" s="496">
        <f>R64+R92+R110</f>
        <v>0</v>
      </c>
      <c r="S113" s="496"/>
      <c r="T113" s="496"/>
      <c r="U113" s="496"/>
      <c r="V113" s="98"/>
      <c r="W113" s="496">
        <f>W64+W92+W110</f>
        <v>0</v>
      </c>
      <c r="X113" s="496"/>
      <c r="Y113" s="496"/>
      <c r="Z113" s="496"/>
      <c r="AA113" s="292"/>
      <c r="AB113" s="496">
        <f>AB64+AB92+AB110</f>
        <v>0</v>
      </c>
      <c r="AC113" s="496"/>
      <c r="AD113" s="496"/>
      <c r="AE113" s="496"/>
      <c r="AF113" s="292"/>
      <c r="AG113" s="491">
        <f>AG64+AG92+AG110</f>
        <v>0</v>
      </c>
      <c r="AH113" s="491"/>
      <c r="AI113" s="491"/>
      <c r="AJ113" s="491"/>
      <c r="BJ113" s="271"/>
      <c r="BK113" s="290"/>
      <c r="BL113" s="483">
        <f>R113+W113</f>
        <v>0</v>
      </c>
      <c r="BM113" s="483"/>
      <c r="BN113" s="483"/>
      <c r="BO113" s="483"/>
      <c r="BP113" s="286"/>
      <c r="BQ113" s="293"/>
      <c r="BR113" s="271"/>
      <c r="BS113" s="236"/>
      <c r="BT113" s="236"/>
      <c r="BU113" s="236"/>
      <c r="BV113" s="236"/>
      <c r="BW113" s="236"/>
      <c r="BX113" s="236"/>
      <c r="BY113" s="271"/>
      <c r="BZ113" s="119"/>
      <c r="CA113" s="119"/>
    </row>
    <row r="114" spans="1:79" s="119" customFormat="1" ht="12.75" customHeight="1">
      <c r="A114" s="479"/>
      <c r="B114" s="479"/>
      <c r="C114" s="479"/>
      <c r="D114" s="479"/>
      <c r="E114" s="479"/>
      <c r="F114" s="479"/>
      <c r="G114" s="479"/>
      <c r="H114" s="479"/>
      <c r="I114" s="479"/>
      <c r="J114" s="479"/>
      <c r="K114" s="479"/>
      <c r="L114" s="479"/>
      <c r="M114" s="479"/>
      <c r="N114" s="479"/>
      <c r="O114" s="479"/>
      <c r="P114" s="479"/>
      <c r="Q114" s="479"/>
      <c r="R114" s="479"/>
      <c r="S114" s="479"/>
      <c r="T114" s="479"/>
      <c r="U114" s="479"/>
      <c r="V114" s="479"/>
      <c r="W114" s="479"/>
      <c r="X114" s="479"/>
      <c r="Y114" s="479"/>
      <c r="Z114" s="479"/>
      <c r="AA114" s="479"/>
      <c r="AB114" s="479"/>
      <c r="AC114" s="479"/>
      <c r="AD114" s="479"/>
      <c r="AE114" s="479"/>
      <c r="AF114" s="479"/>
      <c r="AG114" s="479"/>
      <c r="AH114" s="479"/>
      <c r="AI114" s="479"/>
      <c r="AJ114" s="479"/>
      <c r="AK114" s="479"/>
      <c r="AL114" s="479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J114" s="271"/>
      <c r="BK114" s="294"/>
      <c r="BL114" s="484" t="str">
        <f>IF((BL113=(BL64+BL92+BL110)),"Ok","Erreur")</f>
        <v>Ok</v>
      </c>
      <c r="BM114" s="484"/>
      <c r="BN114" s="484"/>
      <c r="BO114" s="484"/>
      <c r="BP114" s="294"/>
      <c r="BQ114" s="271"/>
      <c r="BR114" s="271"/>
      <c r="BS114" s="294"/>
      <c r="BT114" s="294"/>
      <c r="BU114" s="294"/>
      <c r="BV114" s="294"/>
      <c r="BW114" s="294"/>
      <c r="BX114" s="294"/>
      <c r="BY114" s="271"/>
    </row>
    <row r="115" spans="1:79" s="119" customFormat="1" ht="12">
      <c r="A115" s="479"/>
      <c r="B115" s="479"/>
      <c r="C115" s="479"/>
      <c r="D115" s="479"/>
      <c r="E115" s="479"/>
      <c r="F115" s="479"/>
      <c r="G115" s="479"/>
      <c r="H115" s="479"/>
      <c r="I115" s="479"/>
      <c r="J115" s="479"/>
      <c r="K115" s="479"/>
      <c r="L115" s="479"/>
      <c r="M115" s="479"/>
      <c r="N115" s="479"/>
      <c r="O115" s="479"/>
      <c r="P115" s="479"/>
      <c r="Q115" s="479"/>
      <c r="R115" s="479"/>
      <c r="S115" s="479"/>
      <c r="T115" s="479"/>
      <c r="U115" s="479"/>
      <c r="V115" s="479"/>
      <c r="W115" s="479"/>
      <c r="X115" s="479"/>
      <c r="Y115" s="479"/>
      <c r="Z115" s="479"/>
      <c r="AA115" s="479"/>
      <c r="AB115" s="479"/>
      <c r="AC115" s="479"/>
      <c r="AD115" s="479"/>
      <c r="AE115" s="479"/>
      <c r="AF115" s="479"/>
      <c r="AG115" s="479"/>
      <c r="AH115" s="479"/>
      <c r="AI115" s="479"/>
      <c r="AJ115" s="479"/>
      <c r="AK115" s="479"/>
      <c r="AL115" s="479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J115" s="271"/>
      <c r="BK115" s="294"/>
      <c r="BL115" s="294"/>
      <c r="BM115" s="294"/>
      <c r="BN115" s="294"/>
      <c r="BO115" s="294"/>
      <c r="BP115" s="294"/>
      <c r="BQ115" s="271"/>
      <c r="BR115" s="271"/>
      <c r="BS115" s="294"/>
      <c r="BT115" s="294"/>
      <c r="BU115" s="294"/>
      <c r="BV115" s="294"/>
      <c r="BW115" s="294"/>
      <c r="BX115" s="294"/>
      <c r="BY115" s="271"/>
    </row>
    <row r="116" spans="1:79" s="126" customFormat="1" ht="12">
      <c r="B116" s="273" t="s">
        <v>78</v>
      </c>
      <c r="C116" s="273" t="s">
        <v>79</v>
      </c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5"/>
      <c r="AE116" s="275"/>
      <c r="AF116" s="270"/>
      <c r="AG116" s="275"/>
      <c r="AH116" s="275"/>
      <c r="AI116" s="275"/>
      <c r="AJ116" s="275"/>
      <c r="BJ116" s="271"/>
      <c r="BK116" s="475" t="s">
        <v>80</v>
      </c>
      <c r="BL116" s="475"/>
      <c r="BM116" s="475"/>
      <c r="BN116" s="475"/>
      <c r="BO116" s="475"/>
      <c r="BP116" s="475"/>
      <c r="BQ116" s="271"/>
      <c r="BR116" s="271"/>
      <c r="BS116" s="475" t="s">
        <v>80</v>
      </c>
      <c r="BT116" s="475"/>
      <c r="BU116" s="475"/>
      <c r="BV116" s="475"/>
      <c r="BW116" s="475"/>
      <c r="BX116" s="475"/>
      <c r="BY116" s="271"/>
      <c r="BZ116" s="119"/>
      <c r="CA116" s="119"/>
    </row>
    <row r="117" spans="1:79" s="119" customFormat="1" ht="4.5" customHeight="1">
      <c r="A117" s="479"/>
      <c r="B117" s="479"/>
      <c r="C117" s="479"/>
      <c r="D117" s="479"/>
      <c r="E117" s="479"/>
      <c r="F117" s="479"/>
      <c r="G117" s="479"/>
      <c r="H117" s="479"/>
      <c r="I117" s="479"/>
      <c r="J117" s="479"/>
      <c r="K117" s="479"/>
      <c r="L117" s="479"/>
      <c r="M117" s="479"/>
      <c r="N117" s="479"/>
      <c r="O117" s="479"/>
      <c r="P117" s="479"/>
      <c r="Q117" s="479"/>
      <c r="R117" s="479"/>
      <c r="S117" s="479"/>
      <c r="T117" s="479"/>
      <c r="U117" s="479"/>
      <c r="V117" s="479"/>
      <c r="W117" s="479"/>
      <c r="X117" s="479"/>
      <c r="Y117" s="479"/>
      <c r="Z117" s="479"/>
      <c r="AA117" s="479"/>
      <c r="AB117" s="479"/>
      <c r="AC117" s="479"/>
      <c r="AD117" s="479"/>
      <c r="AE117" s="479"/>
      <c r="AF117" s="479"/>
      <c r="AG117" s="479"/>
      <c r="AH117" s="479"/>
      <c r="AI117" s="479"/>
      <c r="AJ117" s="479"/>
      <c r="AK117" s="479"/>
      <c r="AL117" s="479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J117" s="271"/>
      <c r="BK117" s="271"/>
      <c r="BL117" s="271"/>
      <c r="BM117" s="271"/>
      <c r="BN117" s="271"/>
      <c r="BO117" s="271"/>
      <c r="BP117" s="271"/>
      <c r="BQ117" s="271"/>
      <c r="BR117" s="271"/>
      <c r="BS117" s="236"/>
      <c r="BT117" s="236"/>
      <c r="BU117" s="236"/>
      <c r="BV117" s="236"/>
      <c r="BW117" s="236"/>
      <c r="BX117" s="236"/>
      <c r="BY117" s="271"/>
    </row>
    <row r="118" spans="1:79" s="126" customFormat="1" ht="12.75" customHeight="1">
      <c r="B118" s="126" t="s">
        <v>81</v>
      </c>
      <c r="C118" s="295"/>
      <c r="D118" s="295"/>
      <c r="E118" s="295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476">
        <v>0</v>
      </c>
      <c r="S118" s="476"/>
      <c r="T118" s="476"/>
      <c r="U118" s="476"/>
      <c r="V118" s="98"/>
      <c r="W118" s="476">
        <v>0</v>
      </c>
      <c r="X118" s="476"/>
      <c r="Y118" s="476"/>
      <c r="Z118" s="476"/>
      <c r="AA118" s="270"/>
      <c r="AB118" s="476">
        <v>0</v>
      </c>
      <c r="AC118" s="476"/>
      <c r="AD118" s="476"/>
      <c r="AE118" s="476"/>
      <c r="AF118" s="270"/>
      <c r="AG118" s="477">
        <f>R118+W118+AB118</f>
        <v>0</v>
      </c>
      <c r="AH118" s="477"/>
      <c r="AI118" s="477"/>
      <c r="AJ118" s="477"/>
      <c r="BJ118" s="271"/>
      <c r="BK118" s="271"/>
      <c r="BL118" s="478">
        <f>R118+W118</f>
        <v>0</v>
      </c>
      <c r="BM118" s="478"/>
      <c r="BN118" s="478"/>
      <c r="BO118" s="478"/>
      <c r="BP118" s="271"/>
      <c r="BQ118" s="271"/>
      <c r="BR118" s="271"/>
      <c r="BS118" s="236"/>
      <c r="BT118" s="236"/>
      <c r="BU118" s="236"/>
      <c r="BV118" s="236"/>
      <c r="BW118" s="236"/>
      <c r="BX118" s="236"/>
      <c r="BY118" s="271"/>
      <c r="BZ118" s="119"/>
      <c r="CA118" s="119"/>
    </row>
    <row r="119" spans="1:79" s="287" customFormat="1" ht="4.5" customHeight="1">
      <c r="A119" s="479"/>
      <c r="B119" s="479"/>
      <c r="C119" s="479"/>
      <c r="D119" s="479"/>
      <c r="E119" s="479"/>
      <c r="F119" s="479"/>
      <c r="G119" s="479"/>
      <c r="H119" s="479"/>
      <c r="I119" s="479"/>
      <c r="J119" s="479"/>
      <c r="K119" s="479"/>
      <c r="L119" s="479"/>
      <c r="M119" s="479"/>
      <c r="N119" s="479"/>
      <c r="O119" s="479"/>
      <c r="P119" s="479"/>
      <c r="Q119" s="479"/>
      <c r="R119" s="479"/>
      <c r="S119" s="479"/>
      <c r="T119" s="479"/>
      <c r="U119" s="479"/>
      <c r="V119" s="479"/>
      <c r="W119" s="479"/>
      <c r="X119" s="479"/>
      <c r="Y119" s="479"/>
      <c r="Z119" s="479"/>
      <c r="AA119" s="479"/>
      <c r="AB119" s="479"/>
      <c r="AC119" s="479"/>
      <c r="AD119" s="479"/>
      <c r="AE119" s="479"/>
      <c r="AF119" s="479"/>
      <c r="AG119" s="479"/>
      <c r="AH119" s="479"/>
      <c r="AI119" s="479"/>
      <c r="AJ119" s="479"/>
      <c r="AK119" s="479"/>
      <c r="AL119" s="479"/>
      <c r="BJ119" s="288"/>
      <c r="BK119" s="288"/>
      <c r="BL119" s="288"/>
      <c r="BM119" s="288"/>
      <c r="BN119" s="288"/>
      <c r="BO119" s="288"/>
      <c r="BP119" s="288"/>
      <c r="BQ119" s="288"/>
      <c r="BR119" s="288"/>
      <c r="BS119" s="288"/>
      <c r="BT119" s="288"/>
      <c r="BU119" s="288"/>
      <c r="BV119" s="288"/>
      <c r="BW119" s="288"/>
      <c r="BX119" s="288"/>
      <c r="BY119" s="288"/>
    </row>
    <row r="120" spans="1:79" s="126" customFormat="1" ht="12">
      <c r="B120" s="123" t="s">
        <v>82</v>
      </c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476">
        <v>0</v>
      </c>
      <c r="S120" s="476"/>
      <c r="T120" s="476"/>
      <c r="U120" s="476"/>
      <c r="V120" s="98"/>
      <c r="W120" s="476">
        <v>0</v>
      </c>
      <c r="X120" s="476"/>
      <c r="Y120" s="476"/>
      <c r="Z120" s="476"/>
      <c r="AA120" s="270"/>
      <c r="AB120" s="476">
        <v>0</v>
      </c>
      <c r="AC120" s="476"/>
      <c r="AD120" s="476"/>
      <c r="AE120" s="476"/>
      <c r="AF120" s="270"/>
      <c r="AG120" s="477">
        <f>R120+W120+AB120</f>
        <v>0</v>
      </c>
      <c r="AH120" s="477"/>
      <c r="AI120" s="477"/>
      <c r="AJ120" s="477"/>
      <c r="BJ120" s="271"/>
      <c r="BK120" s="271"/>
      <c r="BL120" s="478">
        <f>R120+W120</f>
        <v>0</v>
      </c>
      <c r="BM120" s="478"/>
      <c r="BN120" s="478"/>
      <c r="BO120" s="478"/>
      <c r="BP120" s="271"/>
      <c r="BQ120" s="271"/>
      <c r="BR120" s="271"/>
      <c r="BS120" s="236"/>
      <c r="BT120" s="236"/>
      <c r="BU120" s="236"/>
      <c r="BV120" s="236"/>
      <c r="BW120" s="236"/>
      <c r="BX120" s="236"/>
      <c r="BY120" s="271"/>
      <c r="BZ120" s="119"/>
      <c r="CA120" s="119"/>
    </row>
    <row r="121" spans="1:79" s="287" customFormat="1" ht="4.5" customHeight="1">
      <c r="A121" s="479"/>
      <c r="B121" s="479"/>
      <c r="C121" s="479"/>
      <c r="D121" s="479"/>
      <c r="E121" s="479"/>
      <c r="F121" s="479"/>
      <c r="G121" s="479"/>
      <c r="H121" s="479"/>
      <c r="I121" s="479"/>
      <c r="J121" s="479"/>
      <c r="K121" s="479"/>
      <c r="L121" s="479"/>
      <c r="M121" s="479"/>
      <c r="N121" s="479"/>
      <c r="O121" s="479"/>
      <c r="P121" s="479"/>
      <c r="Q121" s="479"/>
      <c r="R121" s="479"/>
      <c r="S121" s="479"/>
      <c r="T121" s="479"/>
      <c r="U121" s="479"/>
      <c r="V121" s="479"/>
      <c r="W121" s="479"/>
      <c r="X121" s="479"/>
      <c r="Y121" s="479"/>
      <c r="Z121" s="479"/>
      <c r="AA121" s="479"/>
      <c r="AB121" s="479"/>
      <c r="AC121" s="479"/>
      <c r="AD121" s="479"/>
      <c r="AE121" s="479"/>
      <c r="AF121" s="479"/>
      <c r="AG121" s="479"/>
      <c r="AH121" s="479"/>
      <c r="AI121" s="479"/>
      <c r="AJ121" s="479"/>
      <c r="AK121" s="479"/>
      <c r="AL121" s="479"/>
      <c r="BJ121" s="288"/>
      <c r="BK121" s="288"/>
      <c r="BL121" s="288"/>
      <c r="BM121" s="288"/>
      <c r="BN121" s="288"/>
      <c r="BO121" s="288"/>
      <c r="BP121" s="288"/>
      <c r="BQ121" s="288"/>
      <c r="BR121" s="288"/>
      <c r="BS121" s="288"/>
      <c r="BT121" s="288"/>
      <c r="BU121" s="288"/>
      <c r="BV121" s="288"/>
      <c r="BW121" s="288"/>
      <c r="BX121" s="288"/>
      <c r="BY121" s="288"/>
    </row>
    <row r="122" spans="1:79" s="287" customFormat="1" ht="12">
      <c r="B122" s="278" t="s">
        <v>55</v>
      </c>
      <c r="C122" s="278"/>
      <c r="D122" s="278" t="s">
        <v>56</v>
      </c>
      <c r="E122" s="278"/>
      <c r="F122" s="278"/>
      <c r="G122" s="488"/>
      <c r="H122" s="488"/>
      <c r="I122" s="488"/>
      <c r="J122" s="488"/>
      <c r="K122" s="488"/>
      <c r="L122" s="488"/>
      <c r="M122" s="488"/>
      <c r="N122" s="488"/>
      <c r="O122" s="488"/>
      <c r="P122" s="488"/>
      <c r="R122" s="476">
        <v>0</v>
      </c>
      <c r="S122" s="476"/>
      <c r="T122" s="476"/>
      <c r="U122" s="476"/>
      <c r="V122" s="98"/>
      <c r="W122" s="476">
        <v>0</v>
      </c>
      <c r="X122" s="476"/>
      <c r="Y122" s="476"/>
      <c r="Z122" s="476"/>
      <c r="AA122" s="270"/>
      <c r="AB122" s="476">
        <v>0</v>
      </c>
      <c r="AC122" s="476"/>
      <c r="AD122" s="476"/>
      <c r="AE122" s="476"/>
      <c r="AF122" s="270"/>
      <c r="AG122" s="477">
        <f>R122+W122+AB122</f>
        <v>0</v>
      </c>
      <c r="AH122" s="477"/>
      <c r="AI122" s="477"/>
      <c r="AJ122" s="477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271"/>
      <c r="BK122" s="288"/>
      <c r="BL122" s="478">
        <f>R122+W122</f>
        <v>0</v>
      </c>
      <c r="BM122" s="478"/>
      <c r="BN122" s="478"/>
      <c r="BO122" s="478"/>
      <c r="BP122" s="288"/>
      <c r="BQ122" s="288"/>
      <c r="BR122" s="271"/>
      <c r="BS122" s="288"/>
      <c r="BT122" s="288"/>
      <c r="BU122" s="288"/>
      <c r="BV122" s="288"/>
      <c r="BW122" s="288"/>
      <c r="BX122" s="288"/>
      <c r="BY122" s="288"/>
    </row>
    <row r="123" spans="1:79" s="287" customFormat="1" ht="4.5" customHeight="1">
      <c r="A123" s="479"/>
      <c r="B123" s="479"/>
      <c r="C123" s="479"/>
      <c r="D123" s="479"/>
      <c r="E123" s="479"/>
      <c r="F123" s="479"/>
      <c r="G123" s="479"/>
      <c r="H123" s="479"/>
      <c r="I123" s="479"/>
      <c r="J123" s="479"/>
      <c r="K123" s="479"/>
      <c r="L123" s="479"/>
      <c r="M123" s="479"/>
      <c r="N123" s="479"/>
      <c r="O123" s="479"/>
      <c r="P123" s="479"/>
      <c r="Q123" s="479"/>
      <c r="R123" s="479"/>
      <c r="S123" s="479"/>
      <c r="T123" s="479"/>
      <c r="U123" s="479"/>
      <c r="V123" s="479"/>
      <c r="W123" s="479"/>
      <c r="X123" s="479"/>
      <c r="Y123" s="479"/>
      <c r="Z123" s="479"/>
      <c r="AA123" s="479"/>
      <c r="AB123" s="479"/>
      <c r="AC123" s="479"/>
      <c r="AD123" s="479"/>
      <c r="AE123" s="479"/>
      <c r="AF123" s="479"/>
      <c r="AG123" s="479"/>
      <c r="AH123" s="479"/>
      <c r="AI123" s="479"/>
      <c r="AJ123" s="479"/>
      <c r="AK123" s="479"/>
      <c r="AL123" s="479"/>
      <c r="BJ123" s="288"/>
      <c r="BK123" s="288"/>
      <c r="BL123" s="288"/>
      <c r="BM123" s="288"/>
      <c r="BN123" s="288"/>
      <c r="BO123" s="288"/>
      <c r="BP123" s="288"/>
      <c r="BQ123" s="288"/>
      <c r="BR123" s="288"/>
      <c r="BS123" s="288"/>
      <c r="BT123" s="288"/>
      <c r="BU123" s="288"/>
      <c r="BV123" s="288"/>
      <c r="BW123" s="288"/>
      <c r="BX123" s="288"/>
      <c r="BY123" s="288"/>
    </row>
    <row r="124" spans="1:79" s="287" customFormat="1" ht="12">
      <c r="B124" s="278" t="s">
        <v>55</v>
      </c>
      <c r="C124" s="278"/>
      <c r="D124" s="278" t="s">
        <v>56</v>
      </c>
      <c r="E124" s="278"/>
      <c r="F124" s="278"/>
      <c r="G124" s="488"/>
      <c r="H124" s="488"/>
      <c r="I124" s="488"/>
      <c r="J124" s="488"/>
      <c r="K124" s="488"/>
      <c r="L124" s="488"/>
      <c r="M124" s="488"/>
      <c r="N124" s="488"/>
      <c r="O124" s="488"/>
      <c r="P124" s="488"/>
      <c r="R124" s="476">
        <v>0</v>
      </c>
      <c r="S124" s="476"/>
      <c r="T124" s="476"/>
      <c r="U124" s="476"/>
      <c r="V124" s="98"/>
      <c r="W124" s="476">
        <v>0</v>
      </c>
      <c r="X124" s="476"/>
      <c r="Y124" s="476"/>
      <c r="Z124" s="476"/>
      <c r="AA124" s="270"/>
      <c r="AB124" s="476">
        <v>0</v>
      </c>
      <c r="AC124" s="476"/>
      <c r="AD124" s="476"/>
      <c r="AE124" s="476"/>
      <c r="AF124" s="270"/>
      <c r="AG124" s="477">
        <f>R124+W124+AB124</f>
        <v>0</v>
      </c>
      <c r="AH124" s="477"/>
      <c r="AI124" s="477"/>
      <c r="AJ124" s="477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271"/>
      <c r="BK124" s="288"/>
      <c r="BL124" s="478">
        <f>R124+W124</f>
        <v>0</v>
      </c>
      <c r="BM124" s="478"/>
      <c r="BN124" s="478"/>
      <c r="BO124" s="478"/>
      <c r="BP124" s="288"/>
      <c r="BQ124" s="288"/>
      <c r="BR124" s="271"/>
      <c r="BS124" s="288"/>
      <c r="BT124" s="288"/>
      <c r="BU124" s="288"/>
      <c r="BV124" s="288"/>
      <c r="BW124" s="288"/>
      <c r="BX124" s="288"/>
      <c r="BY124" s="288"/>
    </row>
    <row r="125" spans="1:79" s="287" customFormat="1" ht="4.5" customHeight="1">
      <c r="A125" s="479"/>
      <c r="B125" s="479"/>
      <c r="C125" s="479"/>
      <c r="D125" s="479"/>
      <c r="E125" s="479"/>
      <c r="F125" s="479"/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479"/>
      <c r="R125" s="479"/>
      <c r="S125" s="479"/>
      <c r="T125" s="479"/>
      <c r="U125" s="479"/>
      <c r="V125" s="479"/>
      <c r="W125" s="479"/>
      <c r="X125" s="479"/>
      <c r="Y125" s="479"/>
      <c r="Z125" s="479"/>
      <c r="AA125" s="479"/>
      <c r="AB125" s="479"/>
      <c r="AC125" s="479"/>
      <c r="AD125" s="479"/>
      <c r="AE125" s="479"/>
      <c r="AF125" s="479"/>
      <c r="AG125" s="479"/>
      <c r="AH125" s="479"/>
      <c r="AI125" s="479"/>
      <c r="AJ125" s="479"/>
      <c r="AK125" s="479"/>
      <c r="AL125" s="479"/>
      <c r="BJ125" s="288"/>
      <c r="BK125" s="288"/>
      <c r="BL125" s="288"/>
      <c r="BM125" s="288"/>
      <c r="BN125" s="288"/>
      <c r="BO125" s="288"/>
      <c r="BP125" s="288"/>
      <c r="BQ125" s="288"/>
      <c r="BR125" s="288"/>
      <c r="BS125" s="288"/>
      <c r="BT125" s="288"/>
      <c r="BU125" s="288"/>
      <c r="BV125" s="288"/>
      <c r="BW125" s="288"/>
      <c r="BX125" s="288"/>
      <c r="BY125" s="288"/>
    </row>
    <row r="126" spans="1:79" s="126" customFormat="1" ht="15" customHeight="1">
      <c r="B126" s="495" t="s">
        <v>83</v>
      </c>
      <c r="C126" s="495"/>
      <c r="D126" s="495"/>
      <c r="E126" s="495"/>
      <c r="F126" s="495"/>
      <c r="G126" s="495"/>
      <c r="H126" s="495"/>
      <c r="I126" s="495"/>
      <c r="J126" s="495"/>
      <c r="K126" s="495"/>
      <c r="L126" s="495"/>
      <c r="M126" s="495"/>
      <c r="N126" s="495"/>
      <c r="O126" s="495"/>
      <c r="P126" s="495"/>
      <c r="Q126" s="278"/>
      <c r="R126" s="496">
        <f>SUM(R118:U125)</f>
        <v>0</v>
      </c>
      <c r="S126" s="496"/>
      <c r="T126" s="496"/>
      <c r="U126" s="496"/>
      <c r="V126" s="98"/>
      <c r="W126" s="496">
        <f>SUM(W118:Z125)</f>
        <v>0</v>
      </c>
      <c r="X126" s="496"/>
      <c r="Y126" s="496"/>
      <c r="Z126" s="496"/>
      <c r="AA126" s="292"/>
      <c r="AB126" s="496">
        <f>SUM(AB118:AE125)</f>
        <v>0</v>
      </c>
      <c r="AC126" s="496"/>
      <c r="AD126" s="496"/>
      <c r="AE126" s="496"/>
      <c r="AF126" s="292"/>
      <c r="AG126" s="491">
        <f>SUM(AG118:AJ125)</f>
        <v>0</v>
      </c>
      <c r="AH126" s="491"/>
      <c r="AI126" s="491"/>
      <c r="AJ126" s="491"/>
      <c r="BJ126" s="271"/>
      <c r="BK126" s="290"/>
      <c r="BL126" s="483">
        <f>R126+W126</f>
        <v>0</v>
      </c>
      <c r="BM126" s="483"/>
      <c r="BN126" s="483"/>
      <c r="BO126" s="483"/>
      <c r="BP126" s="286"/>
      <c r="BQ126" s="236"/>
      <c r="BR126" s="271"/>
      <c r="BS126" s="236"/>
      <c r="BT126" s="236"/>
      <c r="BU126" s="236"/>
      <c r="BV126" s="236"/>
      <c r="BW126" s="236"/>
      <c r="BX126" s="236"/>
      <c r="BY126" s="271"/>
      <c r="BZ126" s="119"/>
      <c r="CA126" s="119"/>
    </row>
    <row r="127" spans="1:79" s="119" customFormat="1" ht="12">
      <c r="A127" s="479"/>
      <c r="B127" s="479"/>
      <c r="C127" s="479"/>
      <c r="D127" s="479"/>
      <c r="E127" s="479"/>
      <c r="F127" s="479"/>
      <c r="G127" s="479"/>
      <c r="H127" s="479"/>
      <c r="I127" s="479"/>
      <c r="J127" s="479"/>
      <c r="K127" s="479"/>
      <c r="L127" s="479"/>
      <c r="M127" s="479"/>
      <c r="N127" s="479"/>
      <c r="O127" s="479"/>
      <c r="P127" s="479"/>
      <c r="Q127" s="479"/>
      <c r="R127" s="479"/>
      <c r="S127" s="479"/>
      <c r="T127" s="479"/>
      <c r="U127" s="479"/>
      <c r="V127" s="479"/>
      <c r="W127" s="479"/>
      <c r="X127" s="479"/>
      <c r="Y127" s="479"/>
      <c r="Z127" s="479"/>
      <c r="AA127" s="479"/>
      <c r="AB127" s="479"/>
      <c r="AC127" s="479"/>
      <c r="AD127" s="479"/>
      <c r="AE127" s="479"/>
      <c r="AF127" s="479"/>
      <c r="AG127" s="479"/>
      <c r="AH127" s="479"/>
      <c r="AI127" s="479"/>
      <c r="AJ127" s="479"/>
      <c r="AK127" s="479"/>
      <c r="AL127" s="479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J127" s="271"/>
      <c r="BK127" s="271"/>
      <c r="BL127" s="484" t="str">
        <f>IF((BL126=(SUM(BL118:BO125))),"Ok","Erreur")</f>
        <v>Ok</v>
      </c>
      <c r="BM127" s="484"/>
      <c r="BN127" s="484"/>
      <c r="BO127" s="484"/>
      <c r="BP127" s="271"/>
      <c r="BQ127" s="271"/>
      <c r="BR127" s="271"/>
      <c r="BS127" s="236"/>
      <c r="BT127" s="236"/>
      <c r="BU127" s="236"/>
      <c r="BV127" s="236"/>
      <c r="BW127" s="236"/>
      <c r="BX127" s="236"/>
      <c r="BY127" s="271"/>
    </row>
    <row r="128" spans="1:79" s="119" customFormat="1" ht="12">
      <c r="A128" s="479"/>
      <c r="B128" s="479"/>
      <c r="C128" s="479"/>
      <c r="D128" s="479"/>
      <c r="E128" s="479"/>
      <c r="F128" s="479"/>
      <c r="G128" s="479"/>
      <c r="H128" s="479"/>
      <c r="I128" s="479"/>
      <c r="J128" s="479"/>
      <c r="K128" s="479"/>
      <c r="L128" s="479"/>
      <c r="M128" s="479"/>
      <c r="N128" s="479"/>
      <c r="O128" s="479"/>
      <c r="P128" s="479"/>
      <c r="Q128" s="479"/>
      <c r="R128" s="479"/>
      <c r="S128" s="479"/>
      <c r="T128" s="479"/>
      <c r="U128" s="479"/>
      <c r="V128" s="479"/>
      <c r="W128" s="479"/>
      <c r="X128" s="479"/>
      <c r="Y128" s="479"/>
      <c r="Z128" s="479"/>
      <c r="AA128" s="479"/>
      <c r="AB128" s="479"/>
      <c r="AC128" s="479"/>
      <c r="AD128" s="479"/>
      <c r="AE128" s="479"/>
      <c r="AF128" s="479"/>
      <c r="AG128" s="479"/>
      <c r="AH128" s="479"/>
      <c r="AI128" s="479"/>
      <c r="AJ128" s="479"/>
      <c r="AK128" s="479"/>
      <c r="AL128" s="479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J128" s="271"/>
      <c r="BK128" s="294"/>
      <c r="BL128" s="294"/>
      <c r="BM128" s="294"/>
      <c r="BN128" s="294"/>
      <c r="BO128" s="294"/>
      <c r="BP128" s="294"/>
      <c r="BQ128" s="271"/>
      <c r="BR128" s="271"/>
      <c r="BS128" s="294"/>
      <c r="BT128" s="294"/>
      <c r="BU128" s="294"/>
      <c r="BV128" s="294"/>
      <c r="BW128" s="294"/>
      <c r="BX128" s="294"/>
      <c r="BY128" s="271"/>
    </row>
    <row r="129" spans="1:79" s="126" customFormat="1" ht="12">
      <c r="B129" s="273" t="s">
        <v>84</v>
      </c>
      <c r="C129" s="273" t="s">
        <v>85</v>
      </c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5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  <c r="AD129" s="275"/>
      <c r="AE129" s="275"/>
      <c r="AF129" s="292"/>
      <c r="AG129" s="276"/>
      <c r="AH129" s="276"/>
      <c r="AI129" s="276"/>
      <c r="AJ129" s="276"/>
      <c r="BJ129" s="271"/>
      <c r="BK129" s="475" t="s">
        <v>86</v>
      </c>
      <c r="BL129" s="475"/>
      <c r="BM129" s="475"/>
      <c r="BN129" s="475"/>
      <c r="BO129" s="475"/>
      <c r="BP129" s="475"/>
      <c r="BQ129" s="271"/>
      <c r="BR129" s="271"/>
      <c r="BS129" s="475" t="s">
        <v>86</v>
      </c>
      <c r="BT129" s="475"/>
      <c r="BU129" s="475"/>
      <c r="BV129" s="475"/>
      <c r="BW129" s="475"/>
      <c r="BX129" s="475"/>
      <c r="BY129" s="271"/>
      <c r="BZ129" s="119"/>
      <c r="CA129" s="119"/>
    </row>
    <row r="130" spans="1:79" s="119" customFormat="1" ht="4.5" customHeight="1">
      <c r="A130" s="479"/>
      <c r="B130" s="479"/>
      <c r="C130" s="479"/>
      <c r="D130" s="479"/>
      <c r="E130" s="479"/>
      <c r="F130" s="479"/>
      <c r="G130" s="479"/>
      <c r="H130" s="479"/>
      <c r="I130" s="479"/>
      <c r="J130" s="479"/>
      <c r="K130" s="479"/>
      <c r="L130" s="479"/>
      <c r="M130" s="479"/>
      <c r="N130" s="479"/>
      <c r="O130" s="479"/>
      <c r="P130" s="479"/>
      <c r="Q130" s="479"/>
      <c r="R130" s="479"/>
      <c r="S130" s="479"/>
      <c r="T130" s="479"/>
      <c r="U130" s="479"/>
      <c r="V130" s="479"/>
      <c r="W130" s="479"/>
      <c r="X130" s="479"/>
      <c r="Y130" s="479"/>
      <c r="Z130" s="479"/>
      <c r="AA130" s="479"/>
      <c r="AB130" s="479"/>
      <c r="AC130" s="479"/>
      <c r="AD130" s="479"/>
      <c r="AE130" s="479"/>
      <c r="AF130" s="479"/>
      <c r="AG130" s="479"/>
      <c r="AH130" s="479"/>
      <c r="AI130" s="479"/>
      <c r="AJ130" s="479"/>
      <c r="AK130" s="479"/>
      <c r="AL130" s="479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J130" s="271"/>
      <c r="BK130" s="271"/>
      <c r="BL130" s="271"/>
      <c r="BM130" s="271"/>
      <c r="BN130" s="271"/>
      <c r="BO130" s="271"/>
      <c r="BP130" s="271"/>
      <c r="BQ130" s="271"/>
      <c r="BR130" s="271"/>
      <c r="BS130" s="236"/>
      <c r="BT130" s="236"/>
      <c r="BU130" s="236"/>
      <c r="BV130" s="236"/>
      <c r="BW130" s="236"/>
      <c r="BX130" s="236"/>
      <c r="BY130" s="271"/>
    </row>
    <row r="131" spans="1:79" s="126" customFormat="1" ht="12">
      <c r="B131" s="278" t="s">
        <v>87</v>
      </c>
      <c r="C131" s="278"/>
      <c r="D131" s="278"/>
      <c r="E131" s="278"/>
      <c r="F131" s="278"/>
      <c r="G131" s="278"/>
      <c r="H131" s="278"/>
      <c r="I131" s="278"/>
      <c r="J131" s="279"/>
      <c r="K131" s="279"/>
      <c r="L131" s="279"/>
      <c r="M131" s="279"/>
      <c r="N131" s="279"/>
      <c r="O131" s="279"/>
      <c r="P131" s="279"/>
      <c r="Q131" s="279"/>
      <c r="R131" s="476">
        <v>0</v>
      </c>
      <c r="S131" s="476"/>
      <c r="T131" s="476"/>
      <c r="U131" s="476"/>
      <c r="V131" s="98"/>
      <c r="W131" s="476">
        <v>0</v>
      </c>
      <c r="X131" s="476"/>
      <c r="Y131" s="476"/>
      <c r="Z131" s="476"/>
      <c r="AA131" s="270"/>
      <c r="AB131" s="476">
        <v>0</v>
      </c>
      <c r="AC131" s="476"/>
      <c r="AD131" s="476"/>
      <c r="AE131" s="476"/>
      <c r="AF131" s="270"/>
      <c r="AG131" s="477">
        <f>R131+W131+AB131</f>
        <v>0</v>
      </c>
      <c r="AH131" s="477"/>
      <c r="AI131" s="477"/>
      <c r="AJ131" s="477"/>
      <c r="BJ131" s="271"/>
      <c r="BK131" s="271"/>
      <c r="BL131" s="478">
        <f>R131+W131</f>
        <v>0</v>
      </c>
      <c r="BM131" s="478"/>
      <c r="BN131" s="478"/>
      <c r="BO131" s="478"/>
      <c r="BP131" s="271"/>
      <c r="BQ131" s="271"/>
      <c r="BR131" s="271"/>
      <c r="BS131" s="236"/>
      <c r="BT131" s="236"/>
      <c r="BU131" s="236"/>
      <c r="BV131" s="236"/>
      <c r="BW131" s="236"/>
      <c r="BX131" s="236"/>
      <c r="BY131" s="271"/>
      <c r="BZ131" s="119"/>
      <c r="CA131" s="119"/>
    </row>
    <row r="132" spans="1:79" s="126" customFormat="1" ht="4.5" customHeight="1">
      <c r="A132" s="487"/>
      <c r="B132" s="487"/>
      <c r="C132" s="487"/>
      <c r="D132" s="487"/>
      <c r="E132" s="487"/>
      <c r="F132" s="487"/>
      <c r="G132" s="487"/>
      <c r="H132" s="487"/>
      <c r="I132" s="487"/>
      <c r="J132" s="487"/>
      <c r="K132" s="487"/>
      <c r="L132" s="487"/>
      <c r="M132" s="487"/>
      <c r="N132" s="487"/>
      <c r="O132" s="487"/>
      <c r="P132" s="487"/>
      <c r="Q132" s="487"/>
      <c r="R132" s="487"/>
      <c r="S132" s="487"/>
      <c r="T132" s="487"/>
      <c r="U132" s="487"/>
      <c r="V132" s="487"/>
      <c r="W132" s="487"/>
      <c r="X132" s="487"/>
      <c r="Y132" s="487"/>
      <c r="Z132" s="487"/>
      <c r="AA132" s="487"/>
      <c r="AB132" s="487"/>
      <c r="AC132" s="487"/>
      <c r="AD132" s="487"/>
      <c r="AE132" s="487"/>
      <c r="AF132" s="487"/>
      <c r="AG132" s="487"/>
      <c r="AH132" s="487"/>
      <c r="AI132" s="487"/>
      <c r="AJ132" s="487"/>
      <c r="AK132" s="487"/>
      <c r="AL132" s="48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J132" s="271"/>
      <c r="BK132" s="271"/>
      <c r="BL132" s="271"/>
      <c r="BM132" s="271"/>
      <c r="BN132" s="271"/>
      <c r="BO132" s="271"/>
      <c r="BP132" s="271"/>
      <c r="BQ132" s="271"/>
      <c r="BR132" s="271"/>
      <c r="BS132" s="236"/>
      <c r="BT132" s="236"/>
      <c r="BU132" s="236"/>
      <c r="BV132" s="236"/>
      <c r="BW132" s="236"/>
      <c r="BX132" s="236"/>
      <c r="BY132" s="271"/>
      <c r="BZ132" s="119"/>
      <c r="CA132" s="119"/>
    </row>
    <row r="133" spans="1:79" s="126" customFormat="1" ht="12">
      <c r="B133" s="278" t="s">
        <v>88</v>
      </c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476">
        <v>0</v>
      </c>
      <c r="S133" s="476"/>
      <c r="T133" s="476"/>
      <c r="U133" s="476"/>
      <c r="V133" s="98"/>
      <c r="W133" s="476">
        <v>0</v>
      </c>
      <c r="X133" s="476"/>
      <c r="Y133" s="476"/>
      <c r="Z133" s="476"/>
      <c r="AA133" s="270"/>
      <c r="AB133" s="476">
        <v>0</v>
      </c>
      <c r="AC133" s="476"/>
      <c r="AD133" s="476"/>
      <c r="AE133" s="476"/>
      <c r="AF133" s="270"/>
      <c r="AG133" s="477">
        <f>R133+W133+AB133</f>
        <v>0</v>
      </c>
      <c r="AH133" s="477"/>
      <c r="AI133" s="477"/>
      <c r="AJ133" s="477"/>
      <c r="BJ133" s="271"/>
      <c r="BK133" s="271"/>
      <c r="BL133" s="478">
        <f>R133+W133</f>
        <v>0</v>
      </c>
      <c r="BM133" s="478"/>
      <c r="BN133" s="478"/>
      <c r="BO133" s="478"/>
      <c r="BP133" s="271"/>
      <c r="BQ133" s="271"/>
      <c r="BR133" s="271"/>
      <c r="BS133" s="236"/>
      <c r="BT133" s="236"/>
      <c r="BU133" s="236"/>
      <c r="BV133" s="236"/>
      <c r="BW133" s="236"/>
      <c r="BX133" s="236"/>
      <c r="BY133" s="271"/>
      <c r="BZ133" s="119"/>
      <c r="CA133" s="119"/>
    </row>
    <row r="134" spans="1:79" s="126" customFormat="1" ht="4.5" customHeight="1">
      <c r="A134" s="487"/>
      <c r="B134" s="487"/>
      <c r="C134" s="487"/>
      <c r="D134" s="487"/>
      <c r="E134" s="487"/>
      <c r="F134" s="487"/>
      <c r="G134" s="487"/>
      <c r="H134" s="487"/>
      <c r="I134" s="487"/>
      <c r="J134" s="487"/>
      <c r="K134" s="487"/>
      <c r="L134" s="487"/>
      <c r="M134" s="487"/>
      <c r="N134" s="487"/>
      <c r="O134" s="487"/>
      <c r="P134" s="487"/>
      <c r="Q134" s="487"/>
      <c r="R134" s="487"/>
      <c r="S134" s="487"/>
      <c r="T134" s="487"/>
      <c r="U134" s="487"/>
      <c r="V134" s="487"/>
      <c r="W134" s="487"/>
      <c r="X134" s="487"/>
      <c r="Y134" s="487"/>
      <c r="Z134" s="487"/>
      <c r="AA134" s="487"/>
      <c r="AB134" s="487"/>
      <c r="AC134" s="487"/>
      <c r="AD134" s="487"/>
      <c r="AE134" s="487"/>
      <c r="AF134" s="487"/>
      <c r="AG134" s="487"/>
      <c r="AH134" s="487"/>
      <c r="AI134" s="487"/>
      <c r="AJ134" s="487"/>
      <c r="AK134" s="487"/>
      <c r="AL134" s="48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J134" s="271"/>
      <c r="BK134" s="271"/>
      <c r="BL134" s="271"/>
      <c r="BM134" s="271"/>
      <c r="BN134" s="271"/>
      <c r="BO134" s="271"/>
      <c r="BP134" s="271"/>
      <c r="BQ134" s="271"/>
      <c r="BR134" s="271"/>
      <c r="BS134" s="236"/>
      <c r="BT134" s="236"/>
      <c r="BU134" s="236"/>
      <c r="BV134" s="236"/>
      <c r="BW134" s="236"/>
      <c r="BX134" s="236"/>
      <c r="BY134" s="271"/>
      <c r="BZ134" s="119"/>
      <c r="CA134" s="119"/>
    </row>
    <row r="135" spans="1:79" s="126" customFormat="1" ht="12">
      <c r="B135" s="278" t="s">
        <v>89</v>
      </c>
      <c r="C135" s="278"/>
      <c r="D135" s="278"/>
      <c r="E135" s="278"/>
      <c r="F135" s="278"/>
      <c r="G135" s="279"/>
      <c r="H135" s="279"/>
      <c r="I135" s="279"/>
      <c r="J135" s="279"/>
      <c r="K135" s="279"/>
      <c r="L135" s="279"/>
      <c r="M135" s="278"/>
      <c r="N135" s="278"/>
      <c r="O135" s="278"/>
      <c r="P135" s="278"/>
      <c r="Q135" s="278"/>
      <c r="R135" s="476">
        <v>0</v>
      </c>
      <c r="S135" s="476"/>
      <c r="T135" s="476"/>
      <c r="U135" s="476"/>
      <c r="V135" s="98"/>
      <c r="W135" s="476">
        <v>0</v>
      </c>
      <c r="X135" s="476"/>
      <c r="Y135" s="476"/>
      <c r="Z135" s="476"/>
      <c r="AA135" s="270"/>
      <c r="AB135" s="476">
        <v>0</v>
      </c>
      <c r="AC135" s="476"/>
      <c r="AD135" s="476"/>
      <c r="AE135" s="476"/>
      <c r="AF135" s="270"/>
      <c r="AG135" s="477">
        <f>R135+W135+AB135</f>
        <v>0</v>
      </c>
      <c r="AH135" s="477"/>
      <c r="AI135" s="477"/>
      <c r="AJ135" s="477"/>
      <c r="BJ135" s="271"/>
      <c r="BK135" s="271"/>
      <c r="BL135" s="478">
        <f>R135+W135</f>
        <v>0</v>
      </c>
      <c r="BM135" s="478"/>
      <c r="BN135" s="478"/>
      <c r="BO135" s="478"/>
      <c r="BP135" s="271"/>
      <c r="BQ135" s="271"/>
      <c r="BR135" s="271"/>
      <c r="BS135" s="236"/>
      <c r="BT135" s="236"/>
      <c r="BU135" s="236"/>
      <c r="BV135" s="236"/>
      <c r="BW135" s="236"/>
      <c r="BX135" s="236"/>
      <c r="BY135" s="271"/>
      <c r="BZ135" s="119"/>
      <c r="CA135" s="119"/>
    </row>
    <row r="136" spans="1:79" s="126" customFormat="1" ht="4.5" customHeight="1">
      <c r="A136" s="487"/>
      <c r="B136" s="487"/>
      <c r="C136" s="487"/>
      <c r="D136" s="487"/>
      <c r="E136" s="487"/>
      <c r="F136" s="487"/>
      <c r="G136" s="487"/>
      <c r="H136" s="487"/>
      <c r="I136" s="487"/>
      <c r="J136" s="487"/>
      <c r="K136" s="487"/>
      <c r="L136" s="487"/>
      <c r="M136" s="487"/>
      <c r="N136" s="487"/>
      <c r="O136" s="487"/>
      <c r="P136" s="487"/>
      <c r="Q136" s="487"/>
      <c r="R136" s="487"/>
      <c r="S136" s="487"/>
      <c r="T136" s="487"/>
      <c r="U136" s="487"/>
      <c r="V136" s="487"/>
      <c r="W136" s="487"/>
      <c r="X136" s="487"/>
      <c r="Y136" s="487"/>
      <c r="Z136" s="487"/>
      <c r="AA136" s="487"/>
      <c r="AB136" s="487"/>
      <c r="AC136" s="487"/>
      <c r="AD136" s="487"/>
      <c r="AE136" s="487"/>
      <c r="AF136" s="487"/>
      <c r="AG136" s="487"/>
      <c r="AH136" s="487"/>
      <c r="AI136" s="487"/>
      <c r="AJ136" s="487"/>
      <c r="AK136" s="487"/>
      <c r="AL136" s="48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J136" s="271"/>
      <c r="BK136" s="271"/>
      <c r="BL136" s="271"/>
      <c r="BM136" s="271"/>
      <c r="BN136" s="271"/>
      <c r="BO136" s="271"/>
      <c r="BP136" s="271"/>
      <c r="BQ136" s="271"/>
      <c r="BR136" s="271"/>
      <c r="BS136" s="236"/>
      <c r="BT136" s="236"/>
      <c r="BU136" s="236"/>
      <c r="BV136" s="236"/>
      <c r="BW136" s="236"/>
      <c r="BX136" s="236"/>
      <c r="BY136" s="271"/>
      <c r="BZ136" s="119"/>
      <c r="CA136" s="119"/>
    </row>
    <row r="137" spans="1:79" s="126" customFormat="1" ht="12">
      <c r="B137" s="278" t="s">
        <v>90</v>
      </c>
      <c r="C137" s="278"/>
      <c r="D137" s="278"/>
      <c r="E137" s="278"/>
      <c r="F137" s="278"/>
      <c r="G137" s="279"/>
      <c r="H137" s="279"/>
      <c r="I137" s="279"/>
      <c r="J137" s="279"/>
      <c r="K137" s="279"/>
      <c r="L137" s="279"/>
      <c r="M137" s="278"/>
      <c r="N137" s="278"/>
      <c r="O137" s="278"/>
      <c r="P137" s="278"/>
      <c r="Q137" s="278"/>
      <c r="R137" s="476">
        <v>0</v>
      </c>
      <c r="S137" s="476"/>
      <c r="T137" s="476"/>
      <c r="U137" s="476"/>
      <c r="V137" s="98"/>
      <c r="W137" s="476">
        <v>0</v>
      </c>
      <c r="X137" s="476"/>
      <c r="Y137" s="476"/>
      <c r="Z137" s="476"/>
      <c r="AA137" s="270"/>
      <c r="AB137" s="476">
        <v>0</v>
      </c>
      <c r="AC137" s="476"/>
      <c r="AD137" s="476"/>
      <c r="AE137" s="476"/>
      <c r="AF137" s="270"/>
      <c r="AG137" s="477">
        <f>R137+W137+AB137</f>
        <v>0</v>
      </c>
      <c r="AH137" s="477"/>
      <c r="AI137" s="477"/>
      <c r="AJ137" s="477"/>
      <c r="BJ137" s="271"/>
      <c r="BK137" s="271"/>
      <c r="BL137" s="478">
        <f>R137+W137</f>
        <v>0</v>
      </c>
      <c r="BM137" s="478"/>
      <c r="BN137" s="478"/>
      <c r="BO137" s="478"/>
      <c r="BP137" s="271"/>
      <c r="BQ137" s="271"/>
      <c r="BR137" s="271"/>
      <c r="BS137" s="236"/>
      <c r="BT137" s="236"/>
      <c r="BU137" s="236"/>
      <c r="BV137" s="236"/>
      <c r="BW137" s="236"/>
      <c r="BX137" s="236"/>
      <c r="BY137" s="271"/>
      <c r="BZ137" s="119"/>
      <c r="CA137" s="119"/>
    </row>
    <row r="138" spans="1:79" s="126" customFormat="1" ht="4.5" customHeight="1">
      <c r="A138" s="487"/>
      <c r="B138" s="487"/>
      <c r="C138" s="487"/>
      <c r="D138" s="487"/>
      <c r="E138" s="487"/>
      <c r="F138" s="487"/>
      <c r="G138" s="487"/>
      <c r="H138" s="487"/>
      <c r="I138" s="487"/>
      <c r="J138" s="487"/>
      <c r="K138" s="487"/>
      <c r="L138" s="487"/>
      <c r="M138" s="487"/>
      <c r="N138" s="487"/>
      <c r="O138" s="487"/>
      <c r="P138" s="487"/>
      <c r="Q138" s="487"/>
      <c r="R138" s="487"/>
      <c r="S138" s="487"/>
      <c r="T138" s="487"/>
      <c r="U138" s="487"/>
      <c r="V138" s="487"/>
      <c r="W138" s="487"/>
      <c r="X138" s="487"/>
      <c r="Y138" s="487"/>
      <c r="Z138" s="487"/>
      <c r="AA138" s="487"/>
      <c r="AB138" s="487"/>
      <c r="AC138" s="487"/>
      <c r="AD138" s="487"/>
      <c r="AE138" s="487"/>
      <c r="AF138" s="487"/>
      <c r="AG138" s="487"/>
      <c r="AH138" s="487"/>
      <c r="AI138" s="487"/>
      <c r="AJ138" s="487"/>
      <c r="AK138" s="487"/>
      <c r="AL138" s="48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J138" s="271"/>
      <c r="BK138" s="271"/>
      <c r="BL138" s="271"/>
      <c r="BM138" s="271"/>
      <c r="BN138" s="271"/>
      <c r="BO138" s="271"/>
      <c r="BP138" s="271"/>
      <c r="BQ138" s="271"/>
      <c r="BR138" s="271"/>
      <c r="BS138" s="236"/>
      <c r="BT138" s="236"/>
      <c r="BU138" s="236"/>
      <c r="BV138" s="236"/>
      <c r="BW138" s="236"/>
      <c r="BX138" s="236"/>
      <c r="BY138" s="271"/>
      <c r="BZ138" s="119"/>
      <c r="CA138" s="119"/>
    </row>
    <row r="139" spans="1:79" s="126" customFormat="1" ht="12">
      <c r="B139" s="278" t="s">
        <v>91</v>
      </c>
      <c r="C139" s="278"/>
      <c r="D139" s="278"/>
      <c r="E139" s="278"/>
      <c r="F139" s="278"/>
      <c r="G139" s="278"/>
      <c r="H139" s="279"/>
      <c r="I139" s="279"/>
      <c r="J139" s="279"/>
      <c r="K139" s="279"/>
      <c r="L139" s="279"/>
      <c r="M139" s="279"/>
      <c r="N139" s="278"/>
      <c r="O139" s="278"/>
      <c r="P139" s="278"/>
      <c r="Q139" s="278"/>
      <c r="R139" s="476">
        <v>0</v>
      </c>
      <c r="S139" s="476"/>
      <c r="T139" s="476"/>
      <c r="U139" s="476"/>
      <c r="V139" s="98"/>
      <c r="W139" s="476">
        <v>0</v>
      </c>
      <c r="X139" s="476"/>
      <c r="Y139" s="476"/>
      <c r="Z139" s="476"/>
      <c r="AA139" s="270"/>
      <c r="AB139" s="476">
        <v>0</v>
      </c>
      <c r="AC139" s="476"/>
      <c r="AD139" s="476"/>
      <c r="AE139" s="476"/>
      <c r="AF139" s="270"/>
      <c r="AG139" s="477">
        <f>R139+W139+AB139</f>
        <v>0</v>
      </c>
      <c r="AH139" s="477"/>
      <c r="AI139" s="477"/>
      <c r="AJ139" s="477"/>
      <c r="BJ139" s="271"/>
      <c r="BK139" s="271"/>
      <c r="BL139" s="478">
        <f>R139+W139</f>
        <v>0</v>
      </c>
      <c r="BM139" s="478"/>
      <c r="BN139" s="478"/>
      <c r="BO139" s="478"/>
      <c r="BP139" s="271"/>
      <c r="BQ139" s="271"/>
      <c r="BR139" s="271"/>
      <c r="BS139" s="236"/>
      <c r="BT139" s="236"/>
      <c r="BU139" s="236"/>
      <c r="BV139" s="236"/>
      <c r="BW139" s="236"/>
      <c r="BX139" s="236"/>
      <c r="BY139" s="271"/>
      <c r="BZ139" s="119"/>
      <c r="CA139" s="119"/>
    </row>
    <row r="140" spans="1:79" s="126" customFormat="1" ht="4.5" customHeight="1">
      <c r="A140" s="487"/>
      <c r="B140" s="487"/>
      <c r="C140" s="487"/>
      <c r="D140" s="487"/>
      <c r="E140" s="487"/>
      <c r="F140" s="487"/>
      <c r="G140" s="487"/>
      <c r="H140" s="487"/>
      <c r="I140" s="487"/>
      <c r="J140" s="487"/>
      <c r="K140" s="487"/>
      <c r="L140" s="487"/>
      <c r="M140" s="487"/>
      <c r="N140" s="487"/>
      <c r="O140" s="487"/>
      <c r="P140" s="487"/>
      <c r="Q140" s="487"/>
      <c r="R140" s="487"/>
      <c r="S140" s="487"/>
      <c r="T140" s="487"/>
      <c r="U140" s="487"/>
      <c r="V140" s="487"/>
      <c r="W140" s="487"/>
      <c r="X140" s="487"/>
      <c r="Y140" s="487"/>
      <c r="Z140" s="487"/>
      <c r="AA140" s="487"/>
      <c r="AB140" s="487"/>
      <c r="AC140" s="487"/>
      <c r="AD140" s="487"/>
      <c r="AE140" s="487"/>
      <c r="AF140" s="487"/>
      <c r="AG140" s="487"/>
      <c r="AH140" s="487"/>
      <c r="AI140" s="487"/>
      <c r="AJ140" s="487"/>
      <c r="AK140" s="487"/>
      <c r="AL140" s="48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J140" s="271"/>
      <c r="BK140" s="271"/>
      <c r="BL140" s="271"/>
      <c r="BM140" s="271"/>
      <c r="BN140" s="271"/>
      <c r="BO140" s="271"/>
      <c r="BP140" s="271"/>
      <c r="BQ140" s="271"/>
      <c r="BR140" s="271"/>
      <c r="BS140" s="236"/>
      <c r="BT140" s="236"/>
      <c r="BU140" s="236"/>
      <c r="BV140" s="236"/>
      <c r="BW140" s="236"/>
      <c r="BX140" s="236"/>
      <c r="BY140" s="271"/>
      <c r="BZ140" s="119"/>
      <c r="CA140" s="119"/>
    </row>
    <row r="141" spans="1:79" s="126" customFormat="1" ht="12">
      <c r="B141" s="278" t="s">
        <v>92</v>
      </c>
      <c r="C141" s="278"/>
      <c r="D141" s="278"/>
      <c r="E141" s="278"/>
      <c r="F141" s="278"/>
      <c r="G141" s="279"/>
      <c r="H141" s="279"/>
      <c r="I141" s="279"/>
      <c r="J141" s="279"/>
      <c r="K141" s="279"/>
      <c r="L141" s="279"/>
      <c r="M141" s="278"/>
      <c r="N141" s="278"/>
      <c r="O141" s="278"/>
      <c r="P141" s="278"/>
      <c r="Q141" s="278"/>
      <c r="R141" s="476">
        <v>0</v>
      </c>
      <c r="S141" s="476"/>
      <c r="T141" s="476"/>
      <c r="U141" s="476"/>
      <c r="V141" s="98"/>
      <c r="W141" s="476">
        <v>0</v>
      </c>
      <c r="X141" s="476"/>
      <c r="Y141" s="476"/>
      <c r="Z141" s="476"/>
      <c r="AA141" s="270"/>
      <c r="AB141" s="476">
        <v>0</v>
      </c>
      <c r="AC141" s="476"/>
      <c r="AD141" s="476"/>
      <c r="AE141" s="476"/>
      <c r="AF141" s="270"/>
      <c r="AG141" s="477">
        <f>R141+W141+AB141</f>
        <v>0</v>
      </c>
      <c r="AH141" s="477"/>
      <c r="AI141" s="477"/>
      <c r="AJ141" s="477"/>
      <c r="BJ141" s="271"/>
      <c r="BK141" s="271"/>
      <c r="BL141" s="478">
        <f>R141+W141</f>
        <v>0</v>
      </c>
      <c r="BM141" s="478"/>
      <c r="BN141" s="478"/>
      <c r="BO141" s="478"/>
      <c r="BP141" s="271"/>
      <c r="BQ141" s="271"/>
      <c r="BR141" s="271"/>
      <c r="BS141" s="236"/>
      <c r="BT141" s="236"/>
      <c r="BU141" s="236"/>
      <c r="BV141" s="236"/>
      <c r="BW141" s="236"/>
      <c r="BX141" s="236"/>
      <c r="BY141" s="271"/>
      <c r="BZ141" s="119"/>
      <c r="CA141" s="119"/>
    </row>
    <row r="142" spans="1:79" s="126" customFormat="1" ht="4.5" customHeight="1">
      <c r="A142" s="487"/>
      <c r="B142" s="487"/>
      <c r="C142" s="487"/>
      <c r="D142" s="487"/>
      <c r="E142" s="487"/>
      <c r="F142" s="487"/>
      <c r="G142" s="487"/>
      <c r="H142" s="487"/>
      <c r="I142" s="487"/>
      <c r="J142" s="487"/>
      <c r="K142" s="487"/>
      <c r="L142" s="487"/>
      <c r="M142" s="487"/>
      <c r="N142" s="487"/>
      <c r="O142" s="487"/>
      <c r="P142" s="487"/>
      <c r="Q142" s="487"/>
      <c r="R142" s="487"/>
      <c r="S142" s="487"/>
      <c r="T142" s="487"/>
      <c r="U142" s="487"/>
      <c r="V142" s="487"/>
      <c r="W142" s="487"/>
      <c r="X142" s="487"/>
      <c r="Y142" s="487"/>
      <c r="Z142" s="487"/>
      <c r="AA142" s="487"/>
      <c r="AB142" s="487"/>
      <c r="AC142" s="487"/>
      <c r="AD142" s="487"/>
      <c r="AE142" s="487"/>
      <c r="AF142" s="487"/>
      <c r="AG142" s="487"/>
      <c r="AH142" s="487"/>
      <c r="AI142" s="487"/>
      <c r="AJ142" s="487"/>
      <c r="AK142" s="487"/>
      <c r="AL142" s="48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J142" s="271"/>
      <c r="BK142" s="271"/>
      <c r="BL142" s="271"/>
      <c r="BM142" s="271"/>
      <c r="BN142" s="271"/>
      <c r="BO142" s="271"/>
      <c r="BP142" s="271"/>
      <c r="BQ142" s="271"/>
      <c r="BR142" s="271"/>
      <c r="BS142" s="236"/>
      <c r="BT142" s="236"/>
      <c r="BU142" s="236"/>
      <c r="BV142" s="236"/>
      <c r="BW142" s="236"/>
      <c r="BX142" s="236"/>
      <c r="BY142" s="271"/>
      <c r="BZ142" s="119"/>
      <c r="CA142" s="119"/>
    </row>
    <row r="143" spans="1:79" s="126" customFormat="1" ht="12">
      <c r="B143" s="278" t="s">
        <v>93</v>
      </c>
      <c r="C143" s="278"/>
      <c r="D143" s="278"/>
      <c r="E143" s="278"/>
      <c r="F143" s="278"/>
      <c r="G143" s="279"/>
      <c r="H143" s="279"/>
      <c r="I143" s="279"/>
      <c r="J143" s="279"/>
      <c r="K143" s="279"/>
      <c r="L143" s="279"/>
      <c r="M143" s="278"/>
      <c r="N143" s="278"/>
      <c r="O143" s="278"/>
      <c r="P143" s="278"/>
      <c r="Q143" s="278"/>
      <c r="R143" s="476">
        <v>0</v>
      </c>
      <c r="S143" s="476"/>
      <c r="T143" s="476"/>
      <c r="U143" s="476"/>
      <c r="V143" s="98"/>
      <c r="W143" s="476">
        <v>0</v>
      </c>
      <c r="X143" s="476"/>
      <c r="Y143" s="476"/>
      <c r="Z143" s="476"/>
      <c r="AA143" s="270"/>
      <c r="AB143" s="476">
        <v>0</v>
      </c>
      <c r="AC143" s="476"/>
      <c r="AD143" s="476"/>
      <c r="AE143" s="476"/>
      <c r="AF143" s="270"/>
      <c r="AG143" s="477">
        <f>R143+W143+AB143</f>
        <v>0</v>
      </c>
      <c r="AH143" s="477"/>
      <c r="AI143" s="477"/>
      <c r="AJ143" s="477"/>
      <c r="BJ143" s="271"/>
      <c r="BK143" s="271"/>
      <c r="BL143" s="478">
        <f>R143+W143</f>
        <v>0</v>
      </c>
      <c r="BM143" s="478"/>
      <c r="BN143" s="478"/>
      <c r="BO143" s="478"/>
      <c r="BP143" s="271"/>
      <c r="BQ143" s="271"/>
      <c r="BR143" s="271"/>
      <c r="BS143" s="236"/>
      <c r="BT143" s="236"/>
      <c r="BU143" s="236"/>
      <c r="BV143" s="236"/>
      <c r="BW143" s="236"/>
      <c r="BX143" s="236"/>
      <c r="BY143" s="271"/>
      <c r="BZ143" s="119"/>
      <c r="CA143" s="119"/>
    </row>
    <row r="144" spans="1:79" s="126" customFormat="1" ht="4.5" customHeight="1">
      <c r="A144" s="487"/>
      <c r="B144" s="487"/>
      <c r="C144" s="487"/>
      <c r="D144" s="487"/>
      <c r="E144" s="487"/>
      <c r="F144" s="487"/>
      <c r="G144" s="487"/>
      <c r="H144" s="487"/>
      <c r="I144" s="487"/>
      <c r="J144" s="487"/>
      <c r="K144" s="487"/>
      <c r="L144" s="487"/>
      <c r="M144" s="487"/>
      <c r="N144" s="487"/>
      <c r="O144" s="487"/>
      <c r="P144" s="487"/>
      <c r="Q144" s="487"/>
      <c r="R144" s="487"/>
      <c r="S144" s="487"/>
      <c r="T144" s="487"/>
      <c r="U144" s="487"/>
      <c r="V144" s="487"/>
      <c r="W144" s="487"/>
      <c r="X144" s="487"/>
      <c r="Y144" s="487"/>
      <c r="Z144" s="487"/>
      <c r="AA144" s="487"/>
      <c r="AB144" s="487"/>
      <c r="AC144" s="487"/>
      <c r="AD144" s="487"/>
      <c r="AE144" s="487"/>
      <c r="AF144" s="487"/>
      <c r="AG144" s="487"/>
      <c r="AH144" s="487"/>
      <c r="AI144" s="487"/>
      <c r="AJ144" s="487"/>
      <c r="AK144" s="487"/>
      <c r="AL144" s="48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J144" s="271"/>
      <c r="BK144" s="271"/>
      <c r="BL144" s="271"/>
      <c r="BM144" s="271"/>
      <c r="BN144" s="271"/>
      <c r="BO144" s="271"/>
      <c r="BP144" s="271"/>
      <c r="BQ144" s="271"/>
      <c r="BR144" s="271"/>
      <c r="BS144" s="236"/>
      <c r="BT144" s="236"/>
      <c r="BU144" s="236"/>
      <c r="BV144" s="236"/>
      <c r="BW144" s="236"/>
      <c r="BX144" s="236"/>
      <c r="BY144" s="271"/>
      <c r="BZ144" s="119"/>
      <c r="CA144" s="119"/>
    </row>
    <row r="145" spans="1:79" s="287" customFormat="1" ht="12">
      <c r="B145" s="278" t="s">
        <v>55</v>
      </c>
      <c r="C145" s="278"/>
      <c r="D145" s="278" t="s">
        <v>56</v>
      </c>
      <c r="E145" s="278"/>
      <c r="F145" s="278"/>
      <c r="G145" s="488"/>
      <c r="H145" s="488"/>
      <c r="I145" s="488"/>
      <c r="J145" s="488"/>
      <c r="K145" s="488"/>
      <c r="L145" s="488"/>
      <c r="M145" s="488"/>
      <c r="N145" s="488"/>
      <c r="O145" s="488"/>
      <c r="P145" s="488"/>
      <c r="R145" s="476">
        <v>0</v>
      </c>
      <c r="S145" s="476"/>
      <c r="T145" s="476"/>
      <c r="U145" s="476"/>
      <c r="V145" s="98"/>
      <c r="W145" s="476">
        <v>0</v>
      </c>
      <c r="X145" s="476"/>
      <c r="Y145" s="476"/>
      <c r="Z145" s="476"/>
      <c r="AA145" s="270"/>
      <c r="AB145" s="476">
        <v>0</v>
      </c>
      <c r="AC145" s="476"/>
      <c r="AD145" s="476"/>
      <c r="AE145" s="476"/>
      <c r="AF145" s="270"/>
      <c r="AG145" s="477">
        <f>R145+W145+AB145</f>
        <v>0</v>
      </c>
      <c r="AH145" s="477"/>
      <c r="AI145" s="477"/>
      <c r="AJ145" s="477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6"/>
      <c r="BI145" s="126"/>
      <c r="BJ145" s="271"/>
      <c r="BK145" s="288"/>
      <c r="BL145" s="478">
        <f>R145+W145</f>
        <v>0</v>
      </c>
      <c r="BM145" s="478"/>
      <c r="BN145" s="478"/>
      <c r="BO145" s="478"/>
      <c r="BP145" s="288"/>
      <c r="BQ145" s="288"/>
      <c r="BR145" s="271"/>
      <c r="BS145" s="288"/>
      <c r="BT145" s="288"/>
      <c r="BU145" s="288"/>
      <c r="BV145" s="288"/>
      <c r="BW145" s="288"/>
      <c r="BX145" s="288"/>
      <c r="BY145" s="288"/>
    </row>
    <row r="146" spans="1:79" s="287" customFormat="1" ht="4.5" customHeight="1">
      <c r="A146" s="479"/>
      <c r="B146" s="479"/>
      <c r="C146" s="479"/>
      <c r="D146" s="479"/>
      <c r="E146" s="479"/>
      <c r="F146" s="479"/>
      <c r="G146" s="479"/>
      <c r="H146" s="479"/>
      <c r="I146" s="479"/>
      <c r="J146" s="479"/>
      <c r="K146" s="479"/>
      <c r="L146" s="479"/>
      <c r="M146" s="479"/>
      <c r="N146" s="479"/>
      <c r="O146" s="479"/>
      <c r="P146" s="479"/>
      <c r="Q146" s="479"/>
      <c r="R146" s="479"/>
      <c r="S146" s="479"/>
      <c r="T146" s="479"/>
      <c r="U146" s="479"/>
      <c r="V146" s="479"/>
      <c r="W146" s="479"/>
      <c r="X146" s="479"/>
      <c r="Y146" s="479"/>
      <c r="Z146" s="479"/>
      <c r="AA146" s="479"/>
      <c r="AB146" s="479"/>
      <c r="AC146" s="479"/>
      <c r="AD146" s="479"/>
      <c r="AE146" s="479"/>
      <c r="AF146" s="479"/>
      <c r="AG146" s="479"/>
      <c r="AH146" s="479"/>
      <c r="AI146" s="479"/>
      <c r="AJ146" s="479"/>
      <c r="AK146" s="479"/>
      <c r="AL146" s="479"/>
      <c r="BJ146" s="288"/>
      <c r="BK146" s="288"/>
      <c r="BL146" s="288"/>
      <c r="BM146" s="288"/>
      <c r="BN146" s="288"/>
      <c r="BO146" s="288"/>
      <c r="BP146" s="288"/>
      <c r="BQ146" s="288"/>
      <c r="BR146" s="288"/>
      <c r="BS146" s="288"/>
      <c r="BT146" s="288"/>
      <c r="BU146" s="288"/>
      <c r="BV146" s="288"/>
      <c r="BW146" s="288"/>
      <c r="BX146" s="288"/>
      <c r="BY146" s="288"/>
    </row>
    <row r="147" spans="1:79" s="287" customFormat="1" ht="12">
      <c r="B147" s="278" t="s">
        <v>55</v>
      </c>
      <c r="C147" s="278"/>
      <c r="D147" s="278" t="s">
        <v>56</v>
      </c>
      <c r="E147" s="278"/>
      <c r="F147" s="278"/>
      <c r="G147" s="488"/>
      <c r="H147" s="488"/>
      <c r="I147" s="488"/>
      <c r="J147" s="488"/>
      <c r="K147" s="488"/>
      <c r="L147" s="488"/>
      <c r="M147" s="488"/>
      <c r="N147" s="488"/>
      <c r="O147" s="488"/>
      <c r="P147" s="488"/>
      <c r="R147" s="476">
        <v>0</v>
      </c>
      <c r="S147" s="476"/>
      <c r="T147" s="476"/>
      <c r="U147" s="476"/>
      <c r="V147" s="98"/>
      <c r="W147" s="476">
        <v>0</v>
      </c>
      <c r="X147" s="476"/>
      <c r="Y147" s="476"/>
      <c r="Z147" s="476"/>
      <c r="AA147" s="270"/>
      <c r="AB147" s="476">
        <v>0</v>
      </c>
      <c r="AC147" s="476"/>
      <c r="AD147" s="476"/>
      <c r="AE147" s="476"/>
      <c r="AF147" s="270"/>
      <c r="AG147" s="477">
        <f>R147+W147+AB147</f>
        <v>0</v>
      </c>
      <c r="AH147" s="477"/>
      <c r="AI147" s="477"/>
      <c r="AJ147" s="477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6"/>
      <c r="BI147" s="126"/>
      <c r="BJ147" s="271"/>
      <c r="BK147" s="288"/>
      <c r="BL147" s="478">
        <f>R147+W147</f>
        <v>0</v>
      </c>
      <c r="BM147" s="478"/>
      <c r="BN147" s="478"/>
      <c r="BO147" s="478"/>
      <c r="BP147" s="288"/>
      <c r="BQ147" s="288"/>
      <c r="BR147" s="271"/>
      <c r="BS147" s="288"/>
      <c r="BT147" s="288"/>
      <c r="BU147" s="288"/>
      <c r="BV147" s="288"/>
      <c r="BW147" s="288"/>
      <c r="BX147" s="288"/>
      <c r="BY147" s="288"/>
    </row>
    <row r="148" spans="1:79" s="287" customFormat="1" ht="4.5" customHeight="1">
      <c r="A148" s="479"/>
      <c r="B148" s="479"/>
      <c r="C148" s="479"/>
      <c r="D148" s="479"/>
      <c r="E148" s="479"/>
      <c r="F148" s="479"/>
      <c r="G148" s="479"/>
      <c r="H148" s="479"/>
      <c r="I148" s="479"/>
      <c r="J148" s="479"/>
      <c r="K148" s="479"/>
      <c r="L148" s="479"/>
      <c r="M148" s="479"/>
      <c r="N148" s="479"/>
      <c r="O148" s="479"/>
      <c r="P148" s="479"/>
      <c r="Q148" s="479"/>
      <c r="R148" s="479"/>
      <c r="S148" s="479"/>
      <c r="T148" s="479"/>
      <c r="U148" s="479"/>
      <c r="V148" s="479"/>
      <c r="W148" s="479"/>
      <c r="X148" s="479"/>
      <c r="Y148" s="479"/>
      <c r="Z148" s="479"/>
      <c r="AA148" s="479"/>
      <c r="AB148" s="479"/>
      <c r="AC148" s="479"/>
      <c r="AD148" s="479"/>
      <c r="AE148" s="479"/>
      <c r="AF148" s="479"/>
      <c r="AG148" s="479"/>
      <c r="AH148" s="479"/>
      <c r="AI148" s="479"/>
      <c r="AJ148" s="479"/>
      <c r="AK148" s="479"/>
      <c r="AL148" s="479"/>
      <c r="BJ148" s="288"/>
      <c r="BK148" s="288"/>
      <c r="BL148" s="288"/>
      <c r="BM148" s="288"/>
      <c r="BN148" s="288"/>
      <c r="BO148" s="288"/>
      <c r="BP148" s="288"/>
      <c r="BQ148" s="288"/>
      <c r="BR148" s="288"/>
      <c r="BS148" s="288"/>
      <c r="BT148" s="288"/>
      <c r="BU148" s="288"/>
      <c r="BV148" s="288"/>
      <c r="BW148" s="288"/>
      <c r="BX148" s="288"/>
      <c r="BY148" s="288"/>
    </row>
    <row r="149" spans="1:79" s="287" customFormat="1" ht="12">
      <c r="B149" s="278" t="s">
        <v>55</v>
      </c>
      <c r="C149" s="278"/>
      <c r="D149" s="278" t="s">
        <v>56</v>
      </c>
      <c r="E149" s="278"/>
      <c r="F149" s="278"/>
      <c r="G149" s="488"/>
      <c r="H149" s="488"/>
      <c r="I149" s="488"/>
      <c r="J149" s="488"/>
      <c r="K149" s="488"/>
      <c r="L149" s="488"/>
      <c r="M149" s="488"/>
      <c r="N149" s="488"/>
      <c r="O149" s="488"/>
      <c r="P149" s="488"/>
      <c r="R149" s="476">
        <v>0</v>
      </c>
      <c r="S149" s="476"/>
      <c r="T149" s="476"/>
      <c r="U149" s="476"/>
      <c r="V149" s="98"/>
      <c r="W149" s="476">
        <v>0</v>
      </c>
      <c r="X149" s="476"/>
      <c r="Y149" s="476"/>
      <c r="Z149" s="476"/>
      <c r="AA149" s="270"/>
      <c r="AB149" s="476">
        <v>0</v>
      </c>
      <c r="AC149" s="476"/>
      <c r="AD149" s="476"/>
      <c r="AE149" s="476"/>
      <c r="AF149" s="270"/>
      <c r="AG149" s="477">
        <f>R149+W149+AB149</f>
        <v>0</v>
      </c>
      <c r="AH149" s="477"/>
      <c r="AI149" s="477"/>
      <c r="AJ149" s="477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271"/>
      <c r="BK149" s="288"/>
      <c r="BL149" s="478">
        <f>R149+W149</f>
        <v>0</v>
      </c>
      <c r="BM149" s="478"/>
      <c r="BN149" s="478"/>
      <c r="BO149" s="478"/>
      <c r="BP149" s="288"/>
      <c r="BQ149" s="288"/>
      <c r="BR149" s="271"/>
      <c r="BS149" s="288"/>
      <c r="BT149" s="288"/>
      <c r="BU149" s="288"/>
      <c r="BV149" s="288"/>
      <c r="BW149" s="288"/>
      <c r="BX149" s="288"/>
      <c r="BY149" s="288"/>
    </row>
    <row r="150" spans="1:79" s="126" customFormat="1" ht="4.5" customHeight="1">
      <c r="A150" s="487"/>
      <c r="B150" s="487"/>
      <c r="C150" s="487"/>
      <c r="D150" s="487"/>
      <c r="E150" s="487"/>
      <c r="F150" s="487"/>
      <c r="G150" s="487"/>
      <c r="H150" s="487"/>
      <c r="I150" s="487"/>
      <c r="J150" s="487"/>
      <c r="K150" s="487"/>
      <c r="L150" s="487"/>
      <c r="M150" s="487"/>
      <c r="N150" s="487"/>
      <c r="O150" s="487"/>
      <c r="P150" s="487"/>
      <c r="Q150" s="487"/>
      <c r="R150" s="487"/>
      <c r="S150" s="487"/>
      <c r="T150" s="487"/>
      <c r="U150" s="487"/>
      <c r="V150" s="487"/>
      <c r="W150" s="487"/>
      <c r="X150" s="487"/>
      <c r="Y150" s="487"/>
      <c r="Z150" s="487"/>
      <c r="AA150" s="487"/>
      <c r="AB150" s="487"/>
      <c r="AC150" s="487"/>
      <c r="AD150" s="487"/>
      <c r="AE150" s="487"/>
      <c r="AF150" s="487"/>
      <c r="AG150" s="487"/>
      <c r="AH150" s="487"/>
      <c r="AI150" s="487"/>
      <c r="AJ150" s="487"/>
      <c r="AK150" s="487"/>
      <c r="AL150" s="48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J150" s="271"/>
      <c r="BK150" s="271"/>
      <c r="BL150" s="271"/>
      <c r="BM150" s="271"/>
      <c r="BN150" s="271"/>
      <c r="BO150" s="271"/>
      <c r="BP150" s="271"/>
      <c r="BQ150" s="271"/>
      <c r="BR150" s="271"/>
      <c r="BS150" s="236"/>
      <c r="BT150" s="236"/>
      <c r="BU150" s="236"/>
      <c r="BV150" s="236"/>
      <c r="BW150" s="236"/>
      <c r="BX150" s="236"/>
      <c r="BY150" s="271"/>
      <c r="BZ150" s="119"/>
      <c r="CA150" s="119"/>
    </row>
    <row r="151" spans="1:79" s="126" customFormat="1" ht="15" customHeight="1">
      <c r="B151" s="495" t="s">
        <v>94</v>
      </c>
      <c r="C151" s="495"/>
      <c r="D151" s="495"/>
      <c r="E151" s="495"/>
      <c r="F151" s="495"/>
      <c r="G151" s="495"/>
      <c r="H151" s="495"/>
      <c r="I151" s="495"/>
      <c r="J151" s="495"/>
      <c r="K151" s="495"/>
      <c r="L151" s="495"/>
      <c r="M151" s="495"/>
      <c r="N151" s="495"/>
      <c r="O151" s="495"/>
      <c r="P151" s="495"/>
      <c r="Q151" s="278"/>
      <c r="R151" s="496">
        <f>SUM(R131:U150)</f>
        <v>0</v>
      </c>
      <c r="S151" s="496"/>
      <c r="T151" s="496"/>
      <c r="U151" s="496"/>
      <c r="V151" s="98"/>
      <c r="W151" s="496">
        <f>SUM(W131:Z150)</f>
        <v>0</v>
      </c>
      <c r="X151" s="496"/>
      <c r="Y151" s="496"/>
      <c r="Z151" s="496"/>
      <c r="AA151" s="292"/>
      <c r="AB151" s="496">
        <f>SUM(AB131:AE150)</f>
        <v>0</v>
      </c>
      <c r="AC151" s="496"/>
      <c r="AD151" s="496"/>
      <c r="AE151" s="496"/>
      <c r="AF151" s="292"/>
      <c r="AG151" s="491">
        <f>SUM(AG131:AJ150)</f>
        <v>0</v>
      </c>
      <c r="AH151" s="491"/>
      <c r="AI151" s="491"/>
      <c r="AJ151" s="491"/>
      <c r="BJ151" s="271"/>
      <c r="BK151" s="290"/>
      <c r="BL151" s="483">
        <f>R151+W151</f>
        <v>0</v>
      </c>
      <c r="BM151" s="483"/>
      <c r="BN151" s="483"/>
      <c r="BO151" s="483"/>
      <c r="BP151" s="286"/>
      <c r="BQ151" s="271"/>
      <c r="BR151" s="271"/>
      <c r="BS151" s="236"/>
      <c r="BT151" s="236"/>
      <c r="BU151" s="236"/>
      <c r="BV151" s="236"/>
      <c r="BW151" s="236"/>
      <c r="BX151" s="236"/>
      <c r="BY151" s="271"/>
      <c r="BZ151" s="119"/>
      <c r="CA151" s="119"/>
    </row>
    <row r="152" spans="1:79" s="119" customFormat="1" ht="12">
      <c r="A152" s="479"/>
      <c r="B152" s="479"/>
      <c r="C152" s="479"/>
      <c r="D152" s="479"/>
      <c r="E152" s="479"/>
      <c r="F152" s="479"/>
      <c r="G152" s="479"/>
      <c r="H152" s="479"/>
      <c r="I152" s="479"/>
      <c r="J152" s="479"/>
      <c r="K152" s="479"/>
      <c r="L152" s="479"/>
      <c r="M152" s="479"/>
      <c r="N152" s="479"/>
      <c r="O152" s="479"/>
      <c r="P152" s="479"/>
      <c r="Q152" s="479"/>
      <c r="R152" s="479"/>
      <c r="S152" s="479"/>
      <c r="T152" s="479"/>
      <c r="U152" s="479"/>
      <c r="V152" s="479"/>
      <c r="W152" s="479"/>
      <c r="X152" s="479"/>
      <c r="Y152" s="479"/>
      <c r="Z152" s="479"/>
      <c r="AA152" s="479"/>
      <c r="AB152" s="479"/>
      <c r="AC152" s="479"/>
      <c r="AD152" s="479"/>
      <c r="AE152" s="479"/>
      <c r="AF152" s="479"/>
      <c r="AG152" s="479"/>
      <c r="AH152" s="479"/>
      <c r="AI152" s="479"/>
      <c r="AJ152" s="479"/>
      <c r="AK152" s="479"/>
      <c r="AL152" s="479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J152" s="271"/>
      <c r="BK152" s="294"/>
      <c r="BL152" s="484" t="str">
        <f>IF((BL151=(SUM(BL131:BO150))),"Ok","Erreur")</f>
        <v>Ok</v>
      </c>
      <c r="BM152" s="484"/>
      <c r="BN152" s="484"/>
      <c r="BO152" s="484"/>
      <c r="BP152" s="294"/>
      <c r="BQ152" s="271"/>
      <c r="BR152" s="271"/>
      <c r="BS152" s="294"/>
      <c r="BT152" s="294"/>
      <c r="BU152" s="294"/>
      <c r="BV152" s="294"/>
      <c r="BW152" s="294"/>
      <c r="BX152" s="294"/>
      <c r="BY152" s="271"/>
    </row>
    <row r="153" spans="1:79" s="126" customFormat="1" ht="12">
      <c r="A153" s="487"/>
      <c r="B153" s="487"/>
      <c r="C153" s="487"/>
      <c r="D153" s="487"/>
      <c r="E153" s="487"/>
      <c r="F153" s="487"/>
      <c r="G153" s="487"/>
      <c r="H153" s="487"/>
      <c r="I153" s="487"/>
      <c r="J153" s="487"/>
      <c r="K153" s="487"/>
      <c r="L153" s="487"/>
      <c r="M153" s="487"/>
      <c r="N153" s="487"/>
      <c r="O153" s="487"/>
      <c r="P153" s="487"/>
      <c r="Q153" s="487"/>
      <c r="R153" s="487"/>
      <c r="S153" s="487"/>
      <c r="T153" s="487"/>
      <c r="U153" s="487"/>
      <c r="V153" s="487"/>
      <c r="W153" s="487"/>
      <c r="X153" s="487"/>
      <c r="Y153" s="487"/>
      <c r="Z153" s="487"/>
      <c r="AA153" s="487"/>
      <c r="AB153" s="487"/>
      <c r="AC153" s="487"/>
      <c r="AD153" s="487"/>
      <c r="AE153" s="487"/>
      <c r="AF153" s="487"/>
      <c r="AG153" s="487"/>
      <c r="AH153" s="487"/>
      <c r="AI153" s="487"/>
      <c r="AJ153" s="487"/>
      <c r="AK153" s="487"/>
      <c r="AL153" s="48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J153" s="271"/>
      <c r="BK153" s="272"/>
      <c r="BL153" s="272"/>
      <c r="BM153" s="272"/>
      <c r="BN153" s="272"/>
      <c r="BO153" s="272"/>
      <c r="BP153" s="272"/>
      <c r="BQ153" s="271"/>
      <c r="BR153" s="271"/>
      <c r="BS153" s="272"/>
      <c r="BT153" s="272"/>
      <c r="BU153" s="272"/>
      <c r="BV153" s="272"/>
      <c r="BW153" s="272"/>
      <c r="BX153" s="272"/>
      <c r="BY153" s="271"/>
      <c r="BZ153" s="119"/>
      <c r="CA153" s="119"/>
    </row>
    <row r="154" spans="1:79" s="126" customFormat="1" ht="12">
      <c r="B154" s="273" t="s">
        <v>95</v>
      </c>
      <c r="C154" s="273" t="s">
        <v>96</v>
      </c>
      <c r="D154" s="274"/>
      <c r="E154" s="274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5"/>
      <c r="S154" s="275"/>
      <c r="T154" s="275"/>
      <c r="U154" s="275"/>
      <c r="V154" s="275"/>
      <c r="W154" s="275"/>
      <c r="X154" s="275"/>
      <c r="Y154" s="275"/>
      <c r="Z154" s="275"/>
      <c r="AA154" s="275"/>
      <c r="AB154" s="275"/>
      <c r="AC154" s="275"/>
      <c r="AD154" s="275"/>
      <c r="AE154" s="275"/>
      <c r="AF154" s="270"/>
      <c r="AG154" s="276"/>
      <c r="AH154" s="276"/>
      <c r="AI154" s="276"/>
      <c r="AJ154" s="276"/>
      <c r="BJ154" s="271"/>
      <c r="BK154" s="475" t="s">
        <v>97</v>
      </c>
      <c r="BL154" s="475"/>
      <c r="BM154" s="475"/>
      <c r="BN154" s="475"/>
      <c r="BO154" s="475"/>
      <c r="BP154" s="475"/>
      <c r="BQ154" s="271"/>
      <c r="BR154" s="271"/>
      <c r="BS154" s="475" t="s">
        <v>97</v>
      </c>
      <c r="BT154" s="475"/>
      <c r="BU154" s="475"/>
      <c r="BV154" s="475"/>
      <c r="BW154" s="475"/>
      <c r="BX154" s="475"/>
      <c r="BY154" s="271"/>
      <c r="BZ154" s="119"/>
      <c r="CA154" s="119"/>
    </row>
    <row r="155" spans="1:79" s="119" customFormat="1" ht="4.5" customHeight="1">
      <c r="A155" s="479"/>
      <c r="B155" s="479"/>
      <c r="C155" s="479"/>
      <c r="D155" s="479"/>
      <c r="E155" s="479"/>
      <c r="F155" s="479"/>
      <c r="G155" s="479"/>
      <c r="H155" s="479"/>
      <c r="I155" s="479"/>
      <c r="J155" s="479"/>
      <c r="K155" s="479"/>
      <c r="L155" s="479"/>
      <c r="M155" s="479"/>
      <c r="N155" s="479"/>
      <c r="O155" s="479"/>
      <c r="P155" s="479"/>
      <c r="Q155" s="479"/>
      <c r="R155" s="479"/>
      <c r="S155" s="479"/>
      <c r="T155" s="479"/>
      <c r="U155" s="479"/>
      <c r="V155" s="479"/>
      <c r="W155" s="479"/>
      <c r="X155" s="479"/>
      <c r="Y155" s="479"/>
      <c r="Z155" s="479"/>
      <c r="AA155" s="479"/>
      <c r="AB155" s="479"/>
      <c r="AC155" s="479"/>
      <c r="AD155" s="479"/>
      <c r="AE155" s="479"/>
      <c r="AF155" s="479"/>
      <c r="AG155" s="479"/>
      <c r="AH155" s="479"/>
      <c r="AI155" s="479"/>
      <c r="AJ155" s="479"/>
      <c r="AK155" s="479"/>
      <c r="AL155" s="479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J155" s="271"/>
      <c r="BK155" s="272"/>
      <c r="BL155" s="272"/>
      <c r="BM155" s="272"/>
      <c r="BN155" s="272"/>
      <c r="BO155" s="272"/>
      <c r="BP155" s="272"/>
      <c r="BQ155" s="271"/>
      <c r="BR155" s="271"/>
      <c r="BS155" s="272"/>
      <c r="BT155" s="272"/>
      <c r="BU155" s="272"/>
      <c r="BV155" s="272"/>
      <c r="BW155" s="272"/>
      <c r="BX155" s="272"/>
      <c r="BY155" s="271"/>
    </row>
    <row r="156" spans="1:79" s="126" customFormat="1" ht="12">
      <c r="B156" s="278" t="s">
        <v>98</v>
      </c>
      <c r="C156" s="279"/>
      <c r="D156" s="279"/>
      <c r="E156" s="279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279"/>
      <c r="R156" s="476">
        <v>0</v>
      </c>
      <c r="S156" s="476"/>
      <c r="T156" s="476"/>
      <c r="U156" s="476"/>
      <c r="V156" s="98"/>
      <c r="W156" s="476">
        <v>0</v>
      </c>
      <c r="X156" s="476"/>
      <c r="Y156" s="476"/>
      <c r="Z156" s="476"/>
      <c r="AA156" s="270"/>
      <c r="AB156" s="476">
        <v>0</v>
      </c>
      <c r="AC156" s="476"/>
      <c r="AD156" s="476"/>
      <c r="AE156" s="476"/>
      <c r="AF156" s="270"/>
      <c r="AG156" s="477">
        <f>R156+W156+AB156</f>
        <v>0</v>
      </c>
      <c r="AH156" s="477"/>
      <c r="AI156" s="477"/>
      <c r="AJ156" s="477"/>
      <c r="BJ156" s="271"/>
      <c r="BK156" s="94"/>
      <c r="BL156" s="478">
        <f>R156+W156</f>
        <v>0</v>
      </c>
      <c r="BM156" s="478"/>
      <c r="BN156" s="478"/>
      <c r="BO156" s="478"/>
      <c r="BP156" s="286"/>
      <c r="BQ156" s="272"/>
      <c r="BR156" s="271"/>
      <c r="BS156" s="296"/>
      <c r="BT156" s="478" t="e">
        <f>#REF!</f>
        <v>#REF!</v>
      </c>
      <c r="BU156" s="478"/>
      <c r="BV156" s="478"/>
      <c r="BW156" s="478"/>
      <c r="BX156" s="286"/>
      <c r="BY156" s="271"/>
      <c r="BZ156" s="119"/>
      <c r="CA156" s="119"/>
    </row>
    <row r="157" spans="1:79" s="126" customFormat="1" ht="4.5" customHeight="1">
      <c r="B157" s="278"/>
      <c r="C157" s="278"/>
      <c r="D157" s="278"/>
      <c r="E157" s="278"/>
      <c r="F157" s="123"/>
      <c r="G157" s="123"/>
      <c r="H157" s="123"/>
      <c r="I157" s="123"/>
      <c r="J157" s="122"/>
      <c r="K157" s="122"/>
      <c r="L157" s="122"/>
      <c r="M157" s="122"/>
      <c r="N157" s="122"/>
      <c r="O157" s="122"/>
      <c r="P157" s="122"/>
      <c r="Q157" s="279"/>
      <c r="R157" s="297"/>
      <c r="S157" s="297"/>
      <c r="T157" s="297"/>
      <c r="U157" s="297"/>
      <c r="V157" s="98"/>
      <c r="W157" s="297"/>
      <c r="X157" s="297"/>
      <c r="Y157" s="297"/>
      <c r="Z157" s="297"/>
      <c r="AA157" s="125"/>
      <c r="AB157" s="297"/>
      <c r="AC157" s="297"/>
      <c r="AD157" s="297"/>
      <c r="AE157" s="297"/>
      <c r="AF157" s="270"/>
      <c r="AG157" s="297"/>
      <c r="AH157" s="297"/>
      <c r="AI157" s="297"/>
      <c r="AJ157" s="297"/>
      <c r="BJ157" s="271"/>
      <c r="BK157" s="294"/>
      <c r="BL157" s="294"/>
      <c r="BM157" s="294"/>
      <c r="BN157" s="294"/>
      <c r="BO157" s="294"/>
      <c r="BP157" s="294"/>
      <c r="BQ157" s="272"/>
      <c r="BR157" s="271"/>
      <c r="BS157" s="294"/>
      <c r="BT157" s="294"/>
      <c r="BU157" s="294"/>
      <c r="BV157" s="294"/>
      <c r="BW157" s="294"/>
      <c r="BX157" s="294"/>
      <c r="BY157" s="271"/>
      <c r="BZ157" s="119"/>
      <c r="CA157" s="119"/>
    </row>
    <row r="158" spans="1:79" s="126" customFormat="1" ht="4.5" customHeight="1">
      <c r="A158" s="487"/>
      <c r="B158" s="487"/>
      <c r="C158" s="487"/>
      <c r="D158" s="487"/>
      <c r="E158" s="487"/>
      <c r="F158" s="487"/>
      <c r="G158" s="487"/>
      <c r="H158" s="487"/>
      <c r="I158" s="487"/>
      <c r="J158" s="487"/>
      <c r="K158" s="487"/>
      <c r="L158" s="487"/>
      <c r="M158" s="487"/>
      <c r="N158" s="487"/>
      <c r="O158" s="487"/>
      <c r="P158" s="487"/>
      <c r="Q158" s="487"/>
      <c r="R158" s="487"/>
      <c r="S158" s="487"/>
      <c r="T158" s="487"/>
      <c r="U158" s="487"/>
      <c r="V158" s="487"/>
      <c r="W158" s="487"/>
      <c r="X158" s="487"/>
      <c r="Y158" s="487"/>
      <c r="Z158" s="487"/>
      <c r="AA158" s="487"/>
      <c r="AB158" s="487"/>
      <c r="AC158" s="487"/>
      <c r="AD158" s="487"/>
      <c r="AE158" s="487"/>
      <c r="AF158" s="487"/>
      <c r="AG158" s="487"/>
      <c r="AH158" s="487"/>
      <c r="AI158" s="487"/>
      <c r="AJ158" s="487"/>
      <c r="AK158" s="487"/>
      <c r="AL158" s="48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J158" s="271"/>
      <c r="BK158" s="236"/>
      <c r="BL158" s="236"/>
      <c r="BM158" s="236"/>
      <c r="BN158" s="236"/>
      <c r="BO158" s="236"/>
      <c r="BP158" s="236"/>
      <c r="BQ158" s="271"/>
      <c r="BR158" s="271"/>
      <c r="BS158" s="236"/>
      <c r="BT158" s="236"/>
      <c r="BU158" s="236"/>
      <c r="BV158" s="236"/>
      <c r="BW158" s="236"/>
      <c r="BX158" s="236"/>
      <c r="BY158" s="271"/>
      <c r="BZ158" s="119"/>
      <c r="CA158" s="119"/>
    </row>
    <row r="159" spans="1:79" s="126" customFormat="1" ht="15" customHeight="1">
      <c r="B159" s="495" t="s">
        <v>99</v>
      </c>
      <c r="C159" s="495"/>
      <c r="D159" s="495"/>
      <c r="E159" s="495"/>
      <c r="F159" s="495"/>
      <c r="G159" s="495"/>
      <c r="H159" s="495"/>
      <c r="I159" s="495"/>
      <c r="J159" s="495"/>
      <c r="K159" s="495"/>
      <c r="L159" s="495"/>
      <c r="M159" s="495"/>
      <c r="N159" s="495"/>
      <c r="O159" s="495"/>
      <c r="P159" s="495"/>
      <c r="Q159" s="278"/>
      <c r="R159" s="496">
        <f>SUM(R156:U158)</f>
        <v>0</v>
      </c>
      <c r="S159" s="496"/>
      <c r="T159" s="496"/>
      <c r="U159" s="496"/>
      <c r="V159" s="98"/>
      <c r="W159" s="496">
        <f>SUM(W156:Z158)</f>
        <v>0</v>
      </c>
      <c r="X159" s="496"/>
      <c r="Y159" s="496"/>
      <c r="Z159" s="496"/>
      <c r="AA159" s="292"/>
      <c r="AB159" s="496">
        <f>SUM(AB156:AE158)</f>
        <v>0</v>
      </c>
      <c r="AC159" s="496"/>
      <c r="AD159" s="496"/>
      <c r="AE159" s="496"/>
      <c r="AF159" s="292"/>
      <c r="AG159" s="491">
        <f>SUM(AG156:AJ158)</f>
        <v>0</v>
      </c>
      <c r="AH159" s="491"/>
      <c r="AI159" s="491"/>
      <c r="AJ159" s="491"/>
      <c r="BJ159" s="271"/>
      <c r="BK159" s="290"/>
      <c r="BL159" s="483">
        <f>R159+W159</f>
        <v>0</v>
      </c>
      <c r="BM159" s="483"/>
      <c r="BN159" s="483"/>
      <c r="BO159" s="483"/>
      <c r="BP159" s="286"/>
      <c r="BQ159" s="271"/>
      <c r="BR159" s="271"/>
      <c r="BS159" s="290"/>
      <c r="BT159" s="497" t="e">
        <f>BT156</f>
        <v>#REF!</v>
      </c>
      <c r="BU159" s="497"/>
      <c r="BV159" s="497"/>
      <c r="BW159" s="497"/>
      <c r="BX159" s="286"/>
      <c r="BY159" s="271"/>
      <c r="BZ159" s="119"/>
      <c r="CA159" s="119"/>
    </row>
    <row r="160" spans="1:79" s="126" customFormat="1" ht="12">
      <c r="A160" s="487"/>
      <c r="B160" s="487"/>
      <c r="C160" s="487"/>
      <c r="D160" s="487"/>
      <c r="E160" s="487"/>
      <c r="F160" s="487"/>
      <c r="G160" s="487"/>
      <c r="H160" s="487"/>
      <c r="I160" s="487"/>
      <c r="J160" s="487"/>
      <c r="K160" s="487"/>
      <c r="L160" s="487"/>
      <c r="M160" s="487"/>
      <c r="N160" s="487"/>
      <c r="O160" s="487"/>
      <c r="P160" s="487"/>
      <c r="Q160" s="487"/>
      <c r="R160" s="487"/>
      <c r="S160" s="487"/>
      <c r="T160" s="487"/>
      <c r="U160" s="487"/>
      <c r="V160" s="487"/>
      <c r="W160" s="487"/>
      <c r="X160" s="487"/>
      <c r="Y160" s="487"/>
      <c r="Z160" s="487"/>
      <c r="AA160" s="487"/>
      <c r="AB160" s="487"/>
      <c r="AC160" s="487"/>
      <c r="AD160" s="487"/>
      <c r="AE160" s="487"/>
      <c r="AF160" s="487"/>
      <c r="AG160" s="487"/>
      <c r="AH160" s="487"/>
      <c r="AI160" s="487"/>
      <c r="AJ160" s="487"/>
      <c r="AK160" s="487"/>
      <c r="AL160" s="48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J160" s="271"/>
      <c r="BK160" s="290"/>
      <c r="BL160" s="484" t="str">
        <f>IF((BL159=(SUM(BL156:BO158))),"Ok","Erreur")</f>
        <v>Ok</v>
      </c>
      <c r="BM160" s="484"/>
      <c r="BN160" s="484"/>
      <c r="BO160" s="484"/>
      <c r="BP160" s="286"/>
      <c r="BQ160" s="271"/>
      <c r="BR160" s="271"/>
      <c r="BS160" s="290"/>
      <c r="BT160" s="290"/>
      <c r="BU160" s="290"/>
      <c r="BV160" s="290"/>
      <c r="BW160" s="286"/>
      <c r="BX160" s="286"/>
      <c r="BY160" s="271"/>
      <c r="BZ160" s="119"/>
      <c r="CA160" s="119"/>
    </row>
    <row r="161" spans="1:79" s="126" customFormat="1" ht="12">
      <c r="A161" s="487"/>
      <c r="B161" s="487"/>
      <c r="C161" s="487"/>
      <c r="D161" s="487"/>
      <c r="E161" s="487"/>
      <c r="F161" s="487"/>
      <c r="G161" s="487"/>
      <c r="H161" s="487"/>
      <c r="I161" s="487"/>
      <c r="J161" s="487"/>
      <c r="K161" s="487"/>
      <c r="L161" s="487"/>
      <c r="M161" s="487"/>
      <c r="N161" s="487"/>
      <c r="O161" s="487"/>
      <c r="P161" s="487"/>
      <c r="Q161" s="487"/>
      <c r="R161" s="487"/>
      <c r="S161" s="487"/>
      <c r="T161" s="487"/>
      <c r="U161" s="487"/>
      <c r="V161" s="487"/>
      <c r="W161" s="487"/>
      <c r="X161" s="487"/>
      <c r="Y161" s="487"/>
      <c r="Z161" s="487"/>
      <c r="AA161" s="487"/>
      <c r="AB161" s="487"/>
      <c r="AC161" s="487"/>
      <c r="AD161" s="487"/>
      <c r="AE161" s="487"/>
      <c r="AF161" s="487"/>
      <c r="AG161" s="487"/>
      <c r="AH161" s="487"/>
      <c r="AI161" s="487"/>
      <c r="AJ161" s="487"/>
      <c r="AK161" s="487"/>
      <c r="AL161" s="48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J161" s="271"/>
      <c r="BK161" s="290"/>
      <c r="BL161" s="290"/>
      <c r="BM161" s="290"/>
      <c r="BN161" s="290"/>
      <c r="BO161" s="286"/>
      <c r="BP161" s="286"/>
      <c r="BQ161" s="271"/>
      <c r="BR161" s="271"/>
      <c r="BS161" s="290"/>
      <c r="BT161" s="290"/>
      <c r="BU161" s="290"/>
      <c r="BV161" s="290"/>
      <c r="BW161" s="286"/>
      <c r="BX161" s="286"/>
      <c r="BY161" s="271"/>
      <c r="BZ161" s="119"/>
      <c r="CA161" s="119"/>
    </row>
    <row r="162" spans="1:79" s="126" customFormat="1" ht="12">
      <c r="B162" s="273" t="s">
        <v>100</v>
      </c>
      <c r="C162" s="273" t="s">
        <v>101</v>
      </c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5"/>
      <c r="S162" s="275"/>
      <c r="T162" s="275"/>
      <c r="U162" s="275"/>
      <c r="V162" s="275"/>
      <c r="W162" s="275"/>
      <c r="X162" s="275"/>
      <c r="Y162" s="275"/>
      <c r="Z162" s="275"/>
      <c r="AA162" s="275"/>
      <c r="AB162" s="275"/>
      <c r="AC162" s="275"/>
      <c r="AD162" s="275"/>
      <c r="AE162" s="275"/>
      <c r="AF162" s="270"/>
      <c r="AG162" s="276"/>
      <c r="AH162" s="276"/>
      <c r="AI162" s="276"/>
      <c r="AJ162" s="276"/>
      <c r="BJ162" s="271"/>
      <c r="BK162" s="271"/>
      <c r="BL162" s="475" t="s">
        <v>102</v>
      </c>
      <c r="BM162" s="475"/>
      <c r="BN162" s="475"/>
      <c r="BO162" s="475"/>
      <c r="BP162" s="271"/>
      <c r="BQ162" s="271"/>
      <c r="BR162" s="271"/>
      <c r="BS162" s="475" t="s">
        <v>102</v>
      </c>
      <c r="BT162" s="475"/>
      <c r="BU162" s="475"/>
      <c r="BV162" s="475"/>
      <c r="BW162" s="271"/>
      <c r="BX162" s="271"/>
      <c r="BY162" s="271"/>
      <c r="BZ162" s="119"/>
      <c r="CA162" s="119"/>
    </row>
    <row r="163" spans="1:79" s="119" customFormat="1" ht="4.5" customHeight="1">
      <c r="A163" s="479"/>
      <c r="B163" s="479"/>
      <c r="C163" s="479"/>
      <c r="D163" s="479"/>
      <c r="E163" s="479"/>
      <c r="F163" s="479"/>
      <c r="G163" s="479"/>
      <c r="H163" s="479"/>
      <c r="I163" s="479"/>
      <c r="J163" s="479"/>
      <c r="K163" s="479"/>
      <c r="L163" s="479"/>
      <c r="M163" s="479"/>
      <c r="N163" s="479"/>
      <c r="O163" s="479"/>
      <c r="P163" s="479"/>
      <c r="Q163" s="479"/>
      <c r="R163" s="479"/>
      <c r="S163" s="479"/>
      <c r="T163" s="479"/>
      <c r="U163" s="479"/>
      <c r="V163" s="479"/>
      <c r="W163" s="479"/>
      <c r="X163" s="479"/>
      <c r="Y163" s="479"/>
      <c r="Z163" s="479"/>
      <c r="AA163" s="479"/>
      <c r="AB163" s="479"/>
      <c r="AC163" s="479"/>
      <c r="AD163" s="479"/>
      <c r="AE163" s="479"/>
      <c r="AF163" s="479"/>
      <c r="AG163" s="479"/>
      <c r="AH163" s="479"/>
      <c r="AI163" s="479"/>
      <c r="AJ163" s="479"/>
      <c r="AK163" s="479"/>
      <c r="AL163" s="479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J163" s="271"/>
      <c r="BK163" s="271"/>
      <c r="BL163" s="271"/>
      <c r="BM163" s="271"/>
      <c r="BN163" s="271"/>
      <c r="BO163" s="271"/>
      <c r="BP163" s="271"/>
      <c r="BQ163" s="271"/>
      <c r="BR163" s="271"/>
      <c r="BS163" s="271"/>
      <c r="BT163" s="271"/>
      <c r="BU163" s="271"/>
      <c r="BV163" s="271"/>
      <c r="BW163" s="271"/>
      <c r="BX163" s="271"/>
      <c r="BY163" s="271"/>
    </row>
    <row r="164" spans="1:79" s="126" customFormat="1" ht="12">
      <c r="B164" s="278" t="s">
        <v>103</v>
      </c>
      <c r="C164" s="278"/>
      <c r="D164" s="278"/>
      <c r="E164" s="278"/>
      <c r="F164" s="278"/>
      <c r="G164" s="278"/>
      <c r="H164" s="278"/>
      <c r="I164" s="278"/>
      <c r="J164" s="279"/>
      <c r="K164" s="279"/>
      <c r="L164" s="279"/>
      <c r="M164" s="279"/>
      <c r="N164" s="279"/>
      <c r="O164" s="279"/>
      <c r="P164" s="279"/>
      <c r="Q164" s="279"/>
      <c r="R164" s="476">
        <v>0</v>
      </c>
      <c r="S164" s="476"/>
      <c r="T164" s="476"/>
      <c r="U164" s="476"/>
      <c r="V164" s="98"/>
      <c r="W164" s="476">
        <v>0</v>
      </c>
      <c r="X164" s="476"/>
      <c r="Y164" s="476"/>
      <c r="Z164" s="476"/>
      <c r="AA164" s="270"/>
      <c r="AB164" s="476">
        <v>0</v>
      </c>
      <c r="AC164" s="476"/>
      <c r="AD164" s="476"/>
      <c r="AE164" s="476"/>
      <c r="AF164" s="270"/>
      <c r="AG164" s="477">
        <f>R164+W164+AB164</f>
        <v>0</v>
      </c>
      <c r="AH164" s="477"/>
      <c r="AI164" s="477"/>
      <c r="AJ164" s="477"/>
      <c r="BJ164" s="271"/>
      <c r="BK164" s="271"/>
      <c r="BL164" s="478">
        <f>R164+W164</f>
        <v>0</v>
      </c>
      <c r="BM164" s="478"/>
      <c r="BN164" s="478"/>
      <c r="BO164" s="478"/>
      <c r="BP164" s="271"/>
      <c r="BQ164" s="271"/>
      <c r="BR164" s="271"/>
      <c r="BS164" s="271"/>
      <c r="BT164" s="271"/>
      <c r="BU164" s="271"/>
      <c r="BV164" s="271"/>
      <c r="BW164" s="271"/>
      <c r="BX164" s="271"/>
      <c r="BY164" s="271"/>
      <c r="BZ164" s="119"/>
      <c r="CA164" s="119"/>
    </row>
    <row r="165" spans="1:79" s="126" customFormat="1" ht="4.5" customHeight="1">
      <c r="A165" s="487"/>
      <c r="B165" s="487"/>
      <c r="C165" s="487"/>
      <c r="D165" s="487"/>
      <c r="E165" s="487"/>
      <c r="F165" s="487"/>
      <c r="G165" s="487"/>
      <c r="H165" s="487"/>
      <c r="I165" s="487"/>
      <c r="J165" s="487"/>
      <c r="K165" s="487"/>
      <c r="L165" s="487"/>
      <c r="M165" s="487"/>
      <c r="N165" s="487"/>
      <c r="O165" s="487"/>
      <c r="P165" s="487"/>
      <c r="Q165" s="487"/>
      <c r="R165" s="487"/>
      <c r="S165" s="487"/>
      <c r="T165" s="487"/>
      <c r="U165" s="487"/>
      <c r="V165" s="487"/>
      <c r="W165" s="487"/>
      <c r="X165" s="487"/>
      <c r="Y165" s="487"/>
      <c r="Z165" s="487"/>
      <c r="AA165" s="487"/>
      <c r="AB165" s="487"/>
      <c r="AC165" s="487"/>
      <c r="AD165" s="487"/>
      <c r="AE165" s="487"/>
      <c r="AF165" s="487"/>
      <c r="AG165" s="487"/>
      <c r="AH165" s="487"/>
      <c r="AI165" s="487"/>
      <c r="AJ165" s="487"/>
      <c r="AK165" s="487"/>
      <c r="AL165" s="487"/>
      <c r="AM165" s="127"/>
      <c r="AN165" s="127"/>
      <c r="AO165" s="127"/>
      <c r="AP165" s="127"/>
      <c r="AQ165" s="127"/>
      <c r="AR165" s="127"/>
      <c r="AS165" s="127"/>
      <c r="AT165" s="127"/>
      <c r="AU165" s="127"/>
      <c r="AV165" s="127"/>
      <c r="AW165" s="127"/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J165" s="271"/>
      <c r="BK165" s="271"/>
      <c r="BL165" s="271"/>
      <c r="BM165" s="271"/>
      <c r="BN165" s="271"/>
      <c r="BO165" s="271"/>
      <c r="BP165" s="271"/>
      <c r="BQ165" s="271"/>
      <c r="BR165" s="271"/>
      <c r="BS165" s="236"/>
      <c r="BT165" s="236"/>
      <c r="BU165" s="236"/>
      <c r="BV165" s="236"/>
      <c r="BW165" s="236"/>
      <c r="BX165" s="236"/>
      <c r="BY165" s="236"/>
      <c r="BZ165" s="119"/>
      <c r="CA165" s="119"/>
    </row>
    <row r="166" spans="1:79" s="126" customFormat="1" ht="12">
      <c r="B166" s="278" t="s">
        <v>104</v>
      </c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476">
        <v>0</v>
      </c>
      <c r="S166" s="476"/>
      <c r="T166" s="476"/>
      <c r="U166" s="476"/>
      <c r="V166" s="98"/>
      <c r="W166" s="476">
        <v>0</v>
      </c>
      <c r="X166" s="476"/>
      <c r="Y166" s="476"/>
      <c r="Z166" s="476"/>
      <c r="AA166" s="270"/>
      <c r="AB166" s="476">
        <v>0</v>
      </c>
      <c r="AC166" s="476"/>
      <c r="AD166" s="476"/>
      <c r="AE166" s="476"/>
      <c r="AF166" s="270"/>
      <c r="AG166" s="477">
        <f>R166+W166+AB166</f>
        <v>0</v>
      </c>
      <c r="AH166" s="477"/>
      <c r="AI166" s="477"/>
      <c r="AJ166" s="477"/>
      <c r="BJ166" s="271"/>
      <c r="BK166" s="271"/>
      <c r="BL166" s="478">
        <f>R166+W166</f>
        <v>0</v>
      </c>
      <c r="BM166" s="478"/>
      <c r="BN166" s="478"/>
      <c r="BO166" s="478"/>
      <c r="BP166" s="298"/>
      <c r="BQ166" s="298"/>
      <c r="BR166" s="271"/>
      <c r="BS166" s="236"/>
      <c r="BT166" s="236"/>
      <c r="BU166" s="236"/>
      <c r="BV166" s="236"/>
      <c r="BW166" s="299"/>
      <c r="BX166" s="299"/>
      <c r="BY166" s="299"/>
      <c r="BZ166" s="119"/>
      <c r="CA166" s="119"/>
    </row>
    <row r="167" spans="1:79" s="287" customFormat="1" ht="4.5" customHeight="1">
      <c r="A167" s="479"/>
      <c r="B167" s="479"/>
      <c r="C167" s="479"/>
      <c r="D167" s="479"/>
      <c r="E167" s="479"/>
      <c r="F167" s="479"/>
      <c r="G167" s="479"/>
      <c r="H167" s="479"/>
      <c r="I167" s="479"/>
      <c r="J167" s="479"/>
      <c r="K167" s="479"/>
      <c r="L167" s="479"/>
      <c r="M167" s="479"/>
      <c r="N167" s="479"/>
      <c r="O167" s="479"/>
      <c r="P167" s="479"/>
      <c r="Q167" s="479"/>
      <c r="R167" s="479"/>
      <c r="S167" s="479"/>
      <c r="T167" s="479"/>
      <c r="U167" s="479"/>
      <c r="V167" s="479"/>
      <c r="W167" s="479"/>
      <c r="X167" s="479"/>
      <c r="Y167" s="479"/>
      <c r="Z167" s="479"/>
      <c r="AA167" s="479"/>
      <c r="AB167" s="479"/>
      <c r="AC167" s="479"/>
      <c r="AD167" s="479"/>
      <c r="AE167" s="479"/>
      <c r="AF167" s="479"/>
      <c r="AG167" s="479"/>
      <c r="AH167" s="479"/>
      <c r="AI167" s="479"/>
      <c r="AJ167" s="479"/>
      <c r="AK167" s="479"/>
      <c r="AL167" s="479"/>
      <c r="BJ167" s="288"/>
      <c r="BK167" s="288"/>
      <c r="BL167" s="288"/>
      <c r="BM167" s="288"/>
      <c r="BN167" s="288"/>
      <c r="BO167" s="288"/>
      <c r="BP167" s="288"/>
      <c r="BQ167" s="288"/>
      <c r="BR167" s="288"/>
      <c r="BS167" s="288"/>
      <c r="BT167" s="288"/>
      <c r="BU167" s="288"/>
      <c r="BV167" s="288"/>
      <c r="BW167" s="288"/>
      <c r="BX167" s="288"/>
      <c r="BY167" s="288"/>
    </row>
    <row r="168" spans="1:79" s="287" customFormat="1" ht="12">
      <c r="B168" s="278" t="s">
        <v>55</v>
      </c>
      <c r="C168" s="278"/>
      <c r="D168" s="278" t="s">
        <v>56</v>
      </c>
      <c r="E168" s="278"/>
      <c r="F168" s="278"/>
      <c r="G168" s="488"/>
      <c r="H168" s="488"/>
      <c r="I168" s="488"/>
      <c r="J168" s="488"/>
      <c r="K168" s="488"/>
      <c r="L168" s="488"/>
      <c r="M168" s="488"/>
      <c r="N168" s="488"/>
      <c r="O168" s="488"/>
      <c r="P168" s="488"/>
      <c r="R168" s="476">
        <v>0</v>
      </c>
      <c r="S168" s="476"/>
      <c r="T168" s="476"/>
      <c r="U168" s="476"/>
      <c r="V168" s="98"/>
      <c r="W168" s="476">
        <v>0</v>
      </c>
      <c r="X168" s="476"/>
      <c r="Y168" s="476"/>
      <c r="Z168" s="476"/>
      <c r="AA168" s="270"/>
      <c r="AB168" s="476">
        <v>0</v>
      </c>
      <c r="AC168" s="476"/>
      <c r="AD168" s="476"/>
      <c r="AE168" s="476"/>
      <c r="AF168" s="270"/>
      <c r="AG168" s="477">
        <f>R168+W168+AB168</f>
        <v>0</v>
      </c>
      <c r="AH168" s="477"/>
      <c r="AI168" s="477"/>
      <c r="AJ168" s="477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6"/>
      <c r="BB168" s="126"/>
      <c r="BC168" s="126"/>
      <c r="BD168" s="126"/>
      <c r="BE168" s="126"/>
      <c r="BF168" s="126"/>
      <c r="BG168" s="126"/>
      <c r="BH168" s="126"/>
      <c r="BI168" s="126"/>
      <c r="BJ168" s="271"/>
      <c r="BK168" s="288"/>
      <c r="BL168" s="478">
        <f>R168+W168</f>
        <v>0</v>
      </c>
      <c r="BM168" s="478"/>
      <c r="BN168" s="478"/>
      <c r="BO168" s="478"/>
      <c r="BP168" s="288"/>
      <c r="BQ168" s="288"/>
      <c r="BR168" s="271"/>
      <c r="BS168" s="288"/>
      <c r="BT168" s="288"/>
      <c r="BU168" s="288"/>
      <c r="BV168" s="288"/>
      <c r="BW168" s="288"/>
      <c r="BX168" s="288"/>
      <c r="BY168" s="288"/>
    </row>
    <row r="169" spans="1:79" s="287" customFormat="1" ht="4.5" customHeight="1">
      <c r="A169" s="479"/>
      <c r="B169" s="479"/>
      <c r="C169" s="479"/>
      <c r="D169" s="479"/>
      <c r="E169" s="479"/>
      <c r="F169" s="479"/>
      <c r="G169" s="479"/>
      <c r="H169" s="479"/>
      <c r="I169" s="479"/>
      <c r="J169" s="479"/>
      <c r="K169" s="479"/>
      <c r="L169" s="479"/>
      <c r="M169" s="479"/>
      <c r="N169" s="479"/>
      <c r="O169" s="479"/>
      <c r="P169" s="479"/>
      <c r="Q169" s="479"/>
      <c r="R169" s="479"/>
      <c r="S169" s="479"/>
      <c r="T169" s="479"/>
      <c r="U169" s="479"/>
      <c r="V169" s="479"/>
      <c r="W169" s="479"/>
      <c r="X169" s="479"/>
      <c r="Y169" s="479"/>
      <c r="Z169" s="479"/>
      <c r="AA169" s="479"/>
      <c r="AB169" s="479"/>
      <c r="AC169" s="479"/>
      <c r="AD169" s="479"/>
      <c r="AE169" s="479"/>
      <c r="AF169" s="479"/>
      <c r="AG169" s="479"/>
      <c r="AH169" s="479"/>
      <c r="AI169" s="479"/>
      <c r="AJ169" s="479"/>
      <c r="AK169" s="479"/>
      <c r="AL169" s="479"/>
      <c r="BJ169" s="288"/>
      <c r="BK169" s="288"/>
      <c r="BL169" s="288"/>
      <c r="BM169" s="288"/>
      <c r="BN169" s="288"/>
      <c r="BO169" s="288"/>
      <c r="BP169" s="288"/>
      <c r="BQ169" s="288"/>
      <c r="BR169" s="288"/>
      <c r="BS169" s="288"/>
      <c r="BT169" s="288"/>
      <c r="BU169" s="288"/>
      <c r="BV169" s="288"/>
      <c r="BW169" s="288"/>
      <c r="BX169" s="288"/>
      <c r="BY169" s="288"/>
    </row>
    <row r="170" spans="1:79" s="287" customFormat="1" ht="12">
      <c r="B170" s="278" t="s">
        <v>55</v>
      </c>
      <c r="C170" s="278"/>
      <c r="D170" s="278" t="s">
        <v>56</v>
      </c>
      <c r="E170" s="278"/>
      <c r="F170" s="278"/>
      <c r="G170" s="488"/>
      <c r="H170" s="488"/>
      <c r="I170" s="488"/>
      <c r="J170" s="488"/>
      <c r="K170" s="488"/>
      <c r="L170" s="488"/>
      <c r="M170" s="488"/>
      <c r="N170" s="488"/>
      <c r="O170" s="488"/>
      <c r="P170" s="488"/>
      <c r="R170" s="476">
        <v>0</v>
      </c>
      <c r="S170" s="476"/>
      <c r="T170" s="476"/>
      <c r="U170" s="476"/>
      <c r="V170" s="98"/>
      <c r="W170" s="476">
        <v>0</v>
      </c>
      <c r="X170" s="476"/>
      <c r="Y170" s="476"/>
      <c r="Z170" s="476"/>
      <c r="AA170" s="270"/>
      <c r="AB170" s="476">
        <v>0</v>
      </c>
      <c r="AC170" s="476"/>
      <c r="AD170" s="476"/>
      <c r="AE170" s="476"/>
      <c r="AF170" s="270"/>
      <c r="AG170" s="477">
        <f>R170+W170+AB170</f>
        <v>0</v>
      </c>
      <c r="AH170" s="477"/>
      <c r="AI170" s="477"/>
      <c r="AJ170" s="477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6"/>
      <c r="BI170" s="126"/>
      <c r="BJ170" s="271"/>
      <c r="BK170" s="288"/>
      <c r="BL170" s="478">
        <f>R170+W170</f>
        <v>0</v>
      </c>
      <c r="BM170" s="478"/>
      <c r="BN170" s="478"/>
      <c r="BO170" s="478"/>
      <c r="BP170" s="288"/>
      <c r="BQ170" s="288"/>
      <c r="BR170" s="271"/>
      <c r="BS170" s="288"/>
      <c r="BT170" s="288"/>
      <c r="BU170" s="288"/>
      <c r="BV170" s="288"/>
      <c r="BW170" s="288"/>
      <c r="BX170" s="288"/>
      <c r="BY170" s="288"/>
    </row>
    <row r="171" spans="1:79" s="287" customFormat="1" ht="4.5" customHeight="1">
      <c r="A171" s="479"/>
      <c r="B171" s="479"/>
      <c r="C171" s="479"/>
      <c r="D171" s="479"/>
      <c r="E171" s="479"/>
      <c r="F171" s="479"/>
      <c r="G171" s="479"/>
      <c r="H171" s="479"/>
      <c r="I171" s="479"/>
      <c r="J171" s="479"/>
      <c r="K171" s="479"/>
      <c r="L171" s="479"/>
      <c r="M171" s="479"/>
      <c r="N171" s="479"/>
      <c r="O171" s="479"/>
      <c r="P171" s="479"/>
      <c r="Q171" s="479"/>
      <c r="R171" s="479"/>
      <c r="S171" s="479"/>
      <c r="T171" s="479"/>
      <c r="U171" s="479"/>
      <c r="V171" s="479"/>
      <c r="W171" s="479"/>
      <c r="X171" s="479"/>
      <c r="Y171" s="479"/>
      <c r="Z171" s="479"/>
      <c r="AA171" s="479"/>
      <c r="AB171" s="479"/>
      <c r="AC171" s="479"/>
      <c r="AD171" s="479"/>
      <c r="AE171" s="479"/>
      <c r="AF171" s="479"/>
      <c r="AG171" s="479"/>
      <c r="AH171" s="479"/>
      <c r="AI171" s="479"/>
      <c r="AJ171" s="479"/>
      <c r="AK171" s="479"/>
      <c r="AL171" s="479"/>
      <c r="BJ171" s="288"/>
      <c r="BK171" s="288"/>
      <c r="BL171" s="288"/>
      <c r="BM171" s="288"/>
      <c r="BN171" s="288"/>
      <c r="BO171" s="288"/>
      <c r="BP171" s="288"/>
      <c r="BQ171" s="288"/>
      <c r="BR171" s="288"/>
      <c r="BS171" s="288"/>
      <c r="BT171" s="288"/>
      <c r="BU171" s="288"/>
      <c r="BV171" s="288"/>
      <c r="BW171" s="288"/>
      <c r="BX171" s="288"/>
      <c r="BY171" s="288"/>
    </row>
    <row r="172" spans="1:79" s="126" customFormat="1" ht="15" customHeight="1">
      <c r="B172" s="495" t="s">
        <v>105</v>
      </c>
      <c r="C172" s="495"/>
      <c r="D172" s="495"/>
      <c r="E172" s="495"/>
      <c r="F172" s="495"/>
      <c r="G172" s="495"/>
      <c r="H172" s="495"/>
      <c r="I172" s="495"/>
      <c r="J172" s="495"/>
      <c r="K172" s="495"/>
      <c r="L172" s="495"/>
      <c r="M172" s="495"/>
      <c r="N172" s="495"/>
      <c r="O172" s="495"/>
      <c r="P172" s="495"/>
      <c r="Q172" s="278"/>
      <c r="R172" s="496">
        <f>SUM(R164:U171)</f>
        <v>0</v>
      </c>
      <c r="S172" s="496"/>
      <c r="T172" s="496"/>
      <c r="U172" s="496"/>
      <c r="V172" s="98"/>
      <c r="W172" s="496">
        <f>SUM(W164:Z171)</f>
        <v>0</v>
      </c>
      <c r="X172" s="496"/>
      <c r="Y172" s="496"/>
      <c r="Z172" s="496"/>
      <c r="AA172" s="292"/>
      <c r="AB172" s="496">
        <f>SUM(AB164:AE171)</f>
        <v>0</v>
      </c>
      <c r="AC172" s="496"/>
      <c r="AD172" s="496"/>
      <c r="AE172" s="496"/>
      <c r="AF172" s="292"/>
      <c r="AG172" s="491">
        <f>SUM(AG164:AJ171)</f>
        <v>0</v>
      </c>
      <c r="AH172" s="491"/>
      <c r="AI172" s="491"/>
      <c r="AJ172" s="491"/>
      <c r="BJ172" s="271"/>
      <c r="BK172" s="271"/>
      <c r="BL172" s="483">
        <f>R172+W172</f>
        <v>0</v>
      </c>
      <c r="BM172" s="483"/>
      <c r="BN172" s="483"/>
      <c r="BO172" s="483"/>
      <c r="BP172" s="298"/>
      <c r="BQ172" s="298"/>
      <c r="BR172" s="271"/>
      <c r="BS172" s="236"/>
      <c r="BT172" s="236"/>
      <c r="BU172" s="236"/>
      <c r="BV172" s="236"/>
      <c r="BW172" s="299"/>
      <c r="BX172" s="299"/>
      <c r="BY172" s="299"/>
      <c r="BZ172" s="119"/>
      <c r="CA172" s="119"/>
    </row>
    <row r="173" spans="1:79" s="126" customFormat="1" ht="12">
      <c r="A173" s="487"/>
      <c r="B173" s="487"/>
      <c r="C173" s="487"/>
      <c r="D173" s="487"/>
      <c r="E173" s="487"/>
      <c r="F173" s="487"/>
      <c r="G173" s="487"/>
      <c r="H173" s="487"/>
      <c r="I173" s="487"/>
      <c r="J173" s="487"/>
      <c r="K173" s="487"/>
      <c r="L173" s="487"/>
      <c r="M173" s="487"/>
      <c r="N173" s="487"/>
      <c r="O173" s="487"/>
      <c r="P173" s="487"/>
      <c r="Q173" s="487"/>
      <c r="R173" s="487"/>
      <c r="S173" s="487"/>
      <c r="T173" s="487"/>
      <c r="U173" s="487"/>
      <c r="V173" s="487"/>
      <c r="W173" s="487"/>
      <c r="X173" s="487"/>
      <c r="Y173" s="487"/>
      <c r="Z173" s="487"/>
      <c r="AA173" s="487"/>
      <c r="AB173" s="487"/>
      <c r="AC173" s="487"/>
      <c r="AD173" s="487"/>
      <c r="AE173" s="487"/>
      <c r="AF173" s="487"/>
      <c r="AG173" s="487"/>
      <c r="AH173" s="487"/>
      <c r="AI173" s="487"/>
      <c r="AJ173" s="487"/>
      <c r="AK173" s="487"/>
      <c r="AL173" s="48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J173" s="271"/>
      <c r="BK173" s="271"/>
      <c r="BL173" s="484" t="str">
        <f>IF((BL172=(SUM(BL164:BO171))),"Ok","Erreur")</f>
        <v>Ok</v>
      </c>
      <c r="BM173" s="484"/>
      <c r="BN173" s="484"/>
      <c r="BO173" s="484"/>
      <c r="BP173" s="298"/>
      <c r="BQ173" s="298"/>
      <c r="BR173" s="271"/>
      <c r="BS173" s="236"/>
      <c r="BT173" s="236"/>
      <c r="BU173" s="236"/>
      <c r="BV173" s="236"/>
      <c r="BW173" s="299"/>
      <c r="BX173" s="299"/>
      <c r="BY173" s="299"/>
      <c r="BZ173" s="119"/>
      <c r="CA173" s="119"/>
    </row>
    <row r="174" spans="1:79" s="126" customFormat="1" ht="12">
      <c r="A174" s="487"/>
      <c r="B174" s="487"/>
      <c r="C174" s="487"/>
      <c r="D174" s="487"/>
      <c r="E174" s="487"/>
      <c r="F174" s="487"/>
      <c r="G174" s="487"/>
      <c r="H174" s="487"/>
      <c r="I174" s="487"/>
      <c r="J174" s="487"/>
      <c r="K174" s="487"/>
      <c r="L174" s="487"/>
      <c r="M174" s="487"/>
      <c r="N174" s="487"/>
      <c r="O174" s="487"/>
      <c r="P174" s="487"/>
      <c r="Q174" s="487"/>
      <c r="R174" s="487"/>
      <c r="S174" s="487"/>
      <c r="T174" s="487"/>
      <c r="U174" s="487"/>
      <c r="V174" s="487"/>
      <c r="W174" s="487"/>
      <c r="X174" s="487"/>
      <c r="Y174" s="487"/>
      <c r="Z174" s="487"/>
      <c r="AA174" s="487"/>
      <c r="AB174" s="487"/>
      <c r="AC174" s="487"/>
      <c r="AD174" s="487"/>
      <c r="AE174" s="487"/>
      <c r="AF174" s="487"/>
      <c r="AG174" s="487"/>
      <c r="AH174" s="487"/>
      <c r="AI174" s="487"/>
      <c r="AJ174" s="487"/>
      <c r="AK174" s="487"/>
      <c r="AL174" s="48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J174" s="271"/>
      <c r="BK174" s="271"/>
      <c r="BL174" s="271"/>
      <c r="BM174" s="271"/>
      <c r="BN174" s="271"/>
      <c r="BO174" s="271"/>
      <c r="BP174" s="271"/>
      <c r="BQ174" s="271"/>
      <c r="BR174" s="271"/>
      <c r="BS174" s="236"/>
      <c r="BT174" s="236"/>
      <c r="BU174" s="236"/>
      <c r="BV174" s="236"/>
      <c r="BW174" s="236"/>
      <c r="BX174" s="236"/>
      <c r="BY174" s="236"/>
      <c r="BZ174" s="119"/>
      <c r="CA174" s="119"/>
    </row>
    <row r="175" spans="1:79" s="265" customFormat="1" ht="30" customHeight="1">
      <c r="B175" s="498" t="s">
        <v>106</v>
      </c>
      <c r="C175" s="498"/>
      <c r="D175" s="498"/>
      <c r="E175" s="498"/>
      <c r="F175" s="498"/>
      <c r="G175" s="498"/>
      <c r="H175" s="498"/>
      <c r="I175" s="498"/>
      <c r="J175" s="498"/>
      <c r="K175" s="498"/>
      <c r="L175" s="498"/>
      <c r="M175" s="498"/>
      <c r="N175" s="498"/>
      <c r="O175" s="498"/>
      <c r="P175" s="498"/>
      <c r="Q175" s="280"/>
      <c r="R175" s="499">
        <f>R21+R113+R126+R151+R159+R172</f>
        <v>0</v>
      </c>
      <c r="S175" s="499"/>
      <c r="T175" s="499"/>
      <c r="U175" s="499"/>
      <c r="V175" s="281"/>
      <c r="W175" s="499">
        <f>W21+W113+W126+W151+W159+W172</f>
        <v>0</v>
      </c>
      <c r="X175" s="499"/>
      <c r="Y175" s="499"/>
      <c r="Z175" s="499"/>
      <c r="AB175" s="499">
        <f>AB21+AB113+AB126+AB151+AB159+AB172</f>
        <v>0</v>
      </c>
      <c r="AC175" s="499"/>
      <c r="AD175" s="499"/>
      <c r="AE175" s="499"/>
      <c r="AG175" s="482">
        <f>AG21+AG113+AG126+AG151+AG159+AG172</f>
        <v>0</v>
      </c>
      <c r="AH175" s="482"/>
      <c r="AI175" s="482"/>
      <c r="AJ175" s="482"/>
      <c r="BJ175" s="266"/>
      <c r="BK175" s="283"/>
      <c r="BL175" s="500">
        <f>BL21+BL113+BL126+BL151+BL159+BL172</f>
        <v>0</v>
      </c>
      <c r="BM175" s="500"/>
      <c r="BN175" s="500"/>
      <c r="BO175" s="500"/>
      <c r="BP175" s="284"/>
      <c r="BQ175" s="266"/>
      <c r="BR175" s="266"/>
      <c r="BS175" s="283"/>
      <c r="BT175" s="500" t="e">
        <f>BT21+BT64+BT159</f>
        <v>#REF!</v>
      </c>
      <c r="BU175" s="500"/>
      <c r="BV175" s="500"/>
      <c r="BW175" s="500"/>
      <c r="BX175" s="284"/>
      <c r="BY175" s="300"/>
      <c r="BZ175" s="267"/>
      <c r="CA175" s="267"/>
    </row>
    <row r="176" spans="1:79" s="126" customFormat="1" ht="12"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  <c r="AG176" s="270"/>
      <c r="AH176" s="270"/>
      <c r="AI176" s="270"/>
      <c r="AJ176" s="270"/>
      <c r="BJ176" s="271"/>
      <c r="BK176" s="272"/>
      <c r="BL176" s="484" t="str">
        <f>IF((BL175=(R175+W175)),"Ok","Erreur")</f>
        <v>Ok</v>
      </c>
      <c r="BM176" s="484"/>
      <c r="BN176" s="484"/>
      <c r="BO176" s="484"/>
      <c r="BP176" s="272"/>
      <c r="BQ176" s="271"/>
      <c r="BR176" s="271"/>
      <c r="BS176" s="272"/>
      <c r="BT176" s="272"/>
      <c r="BU176" s="272"/>
      <c r="BV176" s="272"/>
      <c r="BW176" s="272"/>
      <c r="BX176" s="272"/>
      <c r="BY176" s="272"/>
      <c r="BZ176" s="119"/>
      <c r="CA176" s="119"/>
    </row>
    <row r="177" spans="2:79" s="126" customFormat="1" ht="12"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0"/>
      <c r="AE177" s="270"/>
      <c r="AF177" s="270"/>
      <c r="AG177" s="270"/>
      <c r="AH177" s="270"/>
      <c r="AI177" s="270"/>
      <c r="AJ177" s="270"/>
      <c r="BJ177" s="271"/>
      <c r="BK177" s="272"/>
      <c r="BL177" s="272"/>
      <c r="BM177" s="272"/>
      <c r="BN177" s="272"/>
      <c r="BO177" s="272"/>
      <c r="BP177" s="272"/>
      <c r="BQ177" s="271"/>
      <c r="BR177" s="271"/>
      <c r="BS177" s="272"/>
      <c r="BT177" s="272"/>
      <c r="BU177" s="272"/>
      <c r="BV177" s="272"/>
      <c r="BW177" s="272"/>
      <c r="BX177" s="272"/>
      <c r="BY177" s="272"/>
      <c r="BZ177" s="119"/>
      <c r="CA177" s="119"/>
    </row>
    <row r="178" spans="2:79" s="126" customFormat="1" ht="12">
      <c r="R178" s="270"/>
      <c r="S178" s="270"/>
      <c r="T178" s="270"/>
      <c r="U178" s="270"/>
      <c r="V178" s="270"/>
      <c r="W178" s="270"/>
      <c r="X178" s="270"/>
      <c r="Y178" s="270"/>
      <c r="Z178" s="270"/>
      <c r="AA178" s="270"/>
      <c r="AB178" s="270"/>
      <c r="AC178" s="270"/>
      <c r="AD178" s="270"/>
      <c r="AE178" s="270"/>
      <c r="AF178" s="270"/>
      <c r="AG178" s="270"/>
      <c r="AH178" s="270"/>
      <c r="AI178" s="270"/>
      <c r="AJ178" s="270"/>
      <c r="BJ178" s="271"/>
      <c r="BK178" s="272"/>
      <c r="BL178" s="272"/>
      <c r="BM178" s="272"/>
      <c r="BN178" s="272"/>
      <c r="BO178" s="272"/>
      <c r="BP178" s="272"/>
      <c r="BQ178" s="271"/>
      <c r="BR178" s="271"/>
      <c r="BS178" s="272"/>
      <c r="BT178" s="272"/>
      <c r="BU178" s="272"/>
      <c r="BV178" s="272"/>
      <c r="BW178" s="272"/>
      <c r="BX178" s="272"/>
      <c r="BY178" s="272"/>
      <c r="BZ178" s="119"/>
      <c r="CA178" s="119"/>
    </row>
    <row r="179" spans="2:79" s="126" customFormat="1" ht="12">
      <c r="R179" s="270"/>
      <c r="S179" s="270"/>
      <c r="T179" s="270"/>
      <c r="U179" s="270"/>
      <c r="V179" s="270"/>
      <c r="W179" s="270"/>
      <c r="X179" s="270"/>
      <c r="Y179" s="270"/>
      <c r="Z179" s="270"/>
      <c r="AA179" s="270"/>
      <c r="AB179" s="270"/>
      <c r="AC179" s="270"/>
      <c r="AD179" s="270"/>
      <c r="AE179" s="270"/>
      <c r="AF179" s="270"/>
      <c r="AG179" s="270"/>
      <c r="AH179" s="270"/>
      <c r="AI179" s="270"/>
      <c r="AJ179" s="270"/>
      <c r="BJ179" s="271"/>
      <c r="BK179" s="272"/>
      <c r="BL179" s="272"/>
      <c r="BM179" s="272"/>
      <c r="BN179" s="272"/>
      <c r="BO179" s="272"/>
      <c r="BP179" s="272"/>
      <c r="BQ179" s="271"/>
      <c r="BR179" s="271"/>
      <c r="BS179" s="272"/>
      <c r="BT179" s="272"/>
      <c r="BU179" s="272"/>
      <c r="BV179" s="272"/>
      <c r="BW179" s="272"/>
      <c r="BX179" s="272"/>
      <c r="BY179" s="272"/>
      <c r="BZ179" s="119"/>
      <c r="CA179" s="119"/>
    </row>
    <row r="180" spans="2:79" s="126" customFormat="1" ht="12">
      <c r="R180" s="270"/>
      <c r="S180" s="270"/>
      <c r="T180" s="270"/>
      <c r="U180" s="270"/>
      <c r="V180" s="270"/>
      <c r="W180" s="270"/>
      <c r="X180" s="270"/>
      <c r="Y180" s="270"/>
      <c r="Z180" s="270"/>
      <c r="AA180" s="270"/>
      <c r="AB180" s="270"/>
      <c r="AC180" s="270"/>
      <c r="AD180" s="270"/>
      <c r="AE180" s="270"/>
      <c r="AF180" s="270"/>
      <c r="AG180" s="270"/>
      <c r="AH180" s="270"/>
      <c r="AI180" s="270"/>
      <c r="AJ180" s="270"/>
      <c r="BJ180" s="271"/>
      <c r="BK180" s="272"/>
      <c r="BL180" s="272"/>
      <c r="BM180" s="272"/>
      <c r="BN180" s="272"/>
      <c r="BO180" s="272"/>
      <c r="BP180" s="272"/>
      <c r="BQ180" s="271"/>
      <c r="BR180" s="271"/>
      <c r="BS180" s="272"/>
      <c r="BT180" s="272"/>
      <c r="BU180" s="272"/>
      <c r="BV180" s="272"/>
      <c r="BW180" s="272"/>
      <c r="BX180" s="272"/>
      <c r="BY180" s="272"/>
      <c r="BZ180" s="119"/>
      <c r="CA180" s="119"/>
    </row>
    <row r="181" spans="2:79">
      <c r="J181" s="149"/>
      <c r="K181" s="149"/>
      <c r="L181" s="149"/>
      <c r="M181" s="149"/>
      <c r="N181" s="149"/>
      <c r="O181" s="149"/>
      <c r="P181" s="149"/>
      <c r="BJ181" s="259"/>
      <c r="BK181" s="264"/>
      <c r="BL181" s="264"/>
      <c r="BM181" s="264"/>
      <c r="BN181" s="264"/>
      <c r="BO181" s="264"/>
      <c r="BP181" s="264"/>
      <c r="BQ181" s="259"/>
      <c r="BR181" s="259"/>
      <c r="BS181" s="301"/>
      <c r="BT181" s="301"/>
      <c r="BU181" s="301"/>
      <c r="BV181" s="301"/>
      <c r="BW181" s="301"/>
      <c r="BX181" s="301"/>
      <c r="BY181" s="264"/>
    </row>
    <row r="182" spans="2:79" ht="26.25" customHeight="1">
      <c r="B182" s="501" t="s">
        <v>107</v>
      </c>
      <c r="C182" s="501"/>
      <c r="D182" s="501"/>
      <c r="E182" s="501"/>
      <c r="F182" s="501"/>
      <c r="G182" s="501"/>
      <c r="H182" s="501"/>
      <c r="I182" s="501"/>
      <c r="J182" s="501"/>
      <c r="K182" s="501"/>
      <c r="L182" s="501"/>
      <c r="M182" s="501"/>
      <c r="N182" s="501"/>
      <c r="O182" s="501"/>
      <c r="P182" s="501"/>
      <c r="Q182" s="302"/>
      <c r="R182" s="502"/>
      <c r="S182" s="502"/>
      <c r="T182" s="502"/>
      <c r="U182" s="502"/>
      <c r="V182" s="292"/>
      <c r="W182" s="502"/>
      <c r="X182" s="502"/>
      <c r="Y182" s="502"/>
      <c r="Z182" s="502"/>
      <c r="AA182" s="292"/>
      <c r="AB182" s="502"/>
      <c r="AC182" s="502"/>
      <c r="AD182" s="502"/>
      <c r="AE182" s="502"/>
      <c r="AF182" s="292"/>
      <c r="AG182" s="503"/>
      <c r="AH182" s="503"/>
      <c r="AI182" s="503"/>
      <c r="AJ182" s="503"/>
      <c r="BJ182" s="259"/>
      <c r="BK182" s="504"/>
      <c r="BL182" s="504"/>
      <c r="BM182" s="504"/>
      <c r="BN182" s="504"/>
      <c r="BO182" s="504"/>
      <c r="BP182" s="504"/>
      <c r="BQ182" s="303"/>
      <c r="BR182" s="259"/>
      <c r="BS182" s="304"/>
      <c r="BT182" s="304"/>
      <c r="BU182" s="304"/>
      <c r="BV182" s="304"/>
      <c r="BW182" s="304"/>
      <c r="BX182" s="304"/>
      <c r="BY182" s="264"/>
    </row>
    <row r="183" spans="2:79" ht="18.75" customHeight="1">
      <c r="B183" s="305"/>
      <c r="C183" s="305"/>
      <c r="D183" s="305"/>
      <c r="E183" s="305"/>
      <c r="F183" s="305"/>
      <c r="G183" s="305"/>
      <c r="H183" s="305"/>
      <c r="I183" s="305"/>
      <c r="J183" s="305"/>
      <c r="K183" s="305"/>
      <c r="L183" s="305"/>
      <c r="M183" s="305"/>
      <c r="N183" s="305"/>
      <c r="O183" s="305"/>
      <c r="P183" s="305"/>
      <c r="Q183" s="302"/>
      <c r="R183" s="306"/>
      <c r="S183" s="306"/>
      <c r="T183" s="306"/>
      <c r="U183" s="306"/>
      <c r="V183" s="292"/>
      <c r="W183" s="306"/>
      <c r="X183" s="306"/>
      <c r="Y183" s="306"/>
      <c r="Z183" s="306"/>
      <c r="AA183" s="292"/>
      <c r="AB183" s="306"/>
      <c r="AC183" s="306"/>
      <c r="AD183" s="306"/>
      <c r="AE183" s="306"/>
      <c r="AF183" s="292"/>
      <c r="AG183" s="307"/>
      <c r="AH183" s="307"/>
      <c r="AI183" s="307"/>
      <c r="AJ183" s="307"/>
      <c r="BJ183" s="259"/>
      <c r="BK183" s="304"/>
      <c r="BL183" s="304"/>
      <c r="BM183" s="304"/>
      <c r="BN183" s="304"/>
      <c r="BO183" s="304"/>
      <c r="BP183" s="304"/>
      <c r="BQ183" s="259"/>
      <c r="BR183" s="259"/>
      <c r="BS183" s="304"/>
      <c r="BT183" s="304"/>
      <c r="BU183" s="304"/>
      <c r="BV183" s="304"/>
      <c r="BW183" s="304"/>
      <c r="BX183" s="304"/>
      <c r="BY183" s="264"/>
    </row>
    <row r="184" spans="2:79" ht="8.1" customHeight="1">
      <c r="B184" s="308"/>
      <c r="C184" s="309"/>
      <c r="D184" s="309"/>
      <c r="E184" s="309"/>
      <c r="F184" s="309"/>
      <c r="G184" s="309"/>
      <c r="H184" s="309"/>
      <c r="I184" s="309"/>
      <c r="J184" s="309"/>
      <c r="K184" s="309"/>
      <c r="L184" s="309"/>
      <c r="M184" s="309"/>
      <c r="N184" s="309"/>
      <c r="O184" s="309"/>
      <c r="P184" s="309"/>
      <c r="Q184" s="310"/>
      <c r="R184" s="311"/>
      <c r="S184" s="311"/>
      <c r="T184" s="311"/>
      <c r="U184" s="311"/>
      <c r="V184" s="311"/>
      <c r="W184" s="311"/>
      <c r="X184" s="311"/>
      <c r="Y184" s="311"/>
      <c r="Z184" s="311"/>
      <c r="AA184" s="312"/>
      <c r="AB184" s="311"/>
      <c r="AC184" s="311"/>
      <c r="AD184" s="311"/>
      <c r="AE184" s="311"/>
      <c r="AF184" s="311"/>
      <c r="AG184" s="311"/>
      <c r="AH184" s="311"/>
      <c r="AI184" s="311"/>
      <c r="AJ184" s="311"/>
      <c r="AK184" s="311"/>
      <c r="AL184" s="311"/>
      <c r="AM184" s="313"/>
      <c r="AN184" s="313"/>
      <c r="AO184" s="313"/>
      <c r="AP184" s="313"/>
      <c r="AQ184" s="313"/>
      <c r="AR184" s="313"/>
      <c r="AS184" s="313"/>
      <c r="AT184" s="313"/>
      <c r="AU184" s="313"/>
      <c r="AV184" s="313"/>
      <c r="AW184" s="313"/>
      <c r="AX184" s="313"/>
      <c r="AY184" s="313"/>
      <c r="AZ184" s="313"/>
      <c r="BA184" s="313"/>
      <c r="BB184" s="313"/>
      <c r="BC184" s="313"/>
      <c r="BD184" s="313"/>
      <c r="BE184" s="313"/>
      <c r="BF184" s="313"/>
      <c r="BG184" s="313"/>
      <c r="BH184" s="313"/>
      <c r="BI184" s="313"/>
      <c r="BJ184" s="259"/>
      <c r="BK184" s="301"/>
      <c r="BL184" s="301"/>
      <c r="BM184" s="301"/>
      <c r="BN184" s="301"/>
      <c r="BO184" s="301"/>
      <c r="BP184" s="301"/>
      <c r="BQ184" s="259"/>
      <c r="BR184" s="259"/>
      <c r="BS184" s="301"/>
      <c r="BT184" s="301"/>
      <c r="BU184" s="301"/>
      <c r="BV184" s="301"/>
      <c r="BW184" s="301"/>
      <c r="BX184" s="301"/>
      <c r="BY184" s="264"/>
    </row>
    <row r="185" spans="2:79" s="261" customFormat="1" ht="42" customHeight="1">
      <c r="B185" s="314"/>
      <c r="C185" s="315"/>
      <c r="D185" s="315"/>
      <c r="E185" s="315"/>
      <c r="F185" s="315"/>
      <c r="G185" s="315"/>
      <c r="H185" s="315"/>
      <c r="I185" s="315"/>
      <c r="J185" s="315"/>
      <c r="K185" s="315"/>
      <c r="L185" s="315"/>
      <c r="M185" s="315"/>
      <c r="N185" s="315"/>
      <c r="O185" s="315"/>
      <c r="P185" s="315"/>
      <c r="Q185" s="316"/>
      <c r="R185" s="470" t="s">
        <v>20</v>
      </c>
      <c r="S185" s="470"/>
      <c r="T185" s="470"/>
      <c r="U185" s="470"/>
      <c r="V185" s="265"/>
      <c r="W185" s="470" t="s">
        <v>21</v>
      </c>
      <c r="X185" s="470"/>
      <c r="Y185" s="470"/>
      <c r="Z185" s="470"/>
      <c r="AA185" s="265"/>
      <c r="AB185" s="470" t="s">
        <v>22</v>
      </c>
      <c r="AC185" s="470"/>
      <c r="AD185" s="470"/>
      <c r="AE185" s="470"/>
      <c r="AF185" s="316"/>
      <c r="AG185" s="505" t="s">
        <v>108</v>
      </c>
      <c r="AH185" s="505"/>
      <c r="AI185" s="505"/>
      <c r="AJ185" s="505"/>
      <c r="AK185" s="316"/>
      <c r="AL185" s="316"/>
      <c r="AM185" s="263"/>
      <c r="AN185" s="263"/>
      <c r="AO185" s="263"/>
      <c r="AP185" s="263"/>
      <c r="AQ185" s="263"/>
      <c r="AR185" s="263"/>
      <c r="AS185" s="263"/>
      <c r="AT185" s="263"/>
      <c r="AU185" s="263"/>
      <c r="AV185" s="263"/>
      <c r="AW185" s="263"/>
      <c r="AX185" s="263"/>
      <c r="AY185" s="263"/>
      <c r="AZ185" s="263"/>
      <c r="BA185" s="263"/>
      <c r="BB185" s="263"/>
      <c r="BC185" s="263"/>
      <c r="BD185" s="263"/>
      <c r="BE185" s="263"/>
      <c r="BF185" s="263"/>
      <c r="BG185" s="263"/>
      <c r="BH185" s="263"/>
      <c r="BI185" s="263"/>
      <c r="BJ185" s="262"/>
      <c r="BK185" s="474" t="s">
        <v>26</v>
      </c>
      <c r="BL185" s="474"/>
      <c r="BM185" s="474"/>
      <c r="BN185" s="474"/>
      <c r="BO185" s="474"/>
      <c r="BP185" s="474"/>
      <c r="BQ185" s="262"/>
      <c r="BR185" s="262"/>
      <c r="BS185" s="472" t="s">
        <v>27</v>
      </c>
      <c r="BT185" s="472"/>
      <c r="BU185" s="472"/>
      <c r="BV185" s="472"/>
      <c r="BW185" s="472"/>
      <c r="BX185" s="472"/>
      <c r="BY185" s="262"/>
      <c r="BZ185" s="263"/>
      <c r="CA185" s="263"/>
    </row>
    <row r="186" spans="2:79" ht="3" customHeight="1">
      <c r="B186" s="308"/>
      <c r="C186" s="309"/>
      <c r="D186" s="309"/>
      <c r="E186" s="309"/>
      <c r="F186" s="309"/>
      <c r="G186" s="309"/>
      <c r="H186" s="309"/>
      <c r="I186" s="309"/>
      <c r="J186" s="309"/>
      <c r="K186" s="309"/>
      <c r="L186" s="309"/>
      <c r="M186" s="309"/>
      <c r="N186" s="309"/>
      <c r="O186" s="309"/>
      <c r="P186" s="309"/>
      <c r="Q186" s="311"/>
      <c r="R186" s="311"/>
      <c r="S186" s="311"/>
      <c r="T186" s="311"/>
      <c r="U186" s="311"/>
      <c r="V186" s="311"/>
      <c r="W186" s="311"/>
      <c r="X186" s="311"/>
      <c r="Y186" s="311"/>
      <c r="Z186" s="311"/>
      <c r="AA186" s="311"/>
      <c r="AB186" s="311"/>
      <c r="AC186" s="311"/>
      <c r="AD186" s="311"/>
      <c r="AE186" s="311"/>
      <c r="AF186" s="311"/>
      <c r="AG186" s="311"/>
      <c r="AH186" s="311"/>
      <c r="AI186" s="311"/>
      <c r="AJ186" s="311"/>
      <c r="AK186" s="311"/>
      <c r="AL186" s="311"/>
      <c r="AM186" s="313"/>
      <c r="AN186" s="313"/>
      <c r="AO186" s="313"/>
      <c r="AP186" s="313"/>
      <c r="AQ186" s="313"/>
      <c r="AR186" s="313"/>
      <c r="AS186" s="313"/>
      <c r="AT186" s="313"/>
      <c r="AU186" s="313"/>
      <c r="AV186" s="313"/>
      <c r="AW186" s="313"/>
      <c r="AX186" s="313"/>
      <c r="AY186" s="313"/>
      <c r="AZ186" s="313"/>
      <c r="BA186" s="313"/>
      <c r="BB186" s="313"/>
      <c r="BC186" s="313"/>
      <c r="BD186" s="313"/>
      <c r="BE186" s="313"/>
      <c r="BF186" s="313"/>
      <c r="BG186" s="313"/>
      <c r="BH186" s="313"/>
      <c r="BI186" s="313"/>
      <c r="BJ186" s="259"/>
      <c r="BK186" s="301"/>
      <c r="BL186" s="301"/>
      <c r="BM186" s="301"/>
      <c r="BN186" s="301"/>
      <c r="BO186" s="301"/>
      <c r="BP186" s="301"/>
      <c r="BQ186" s="259"/>
      <c r="BR186" s="259"/>
      <c r="BS186" s="301"/>
      <c r="BT186" s="301"/>
      <c r="BU186" s="301"/>
      <c r="BV186" s="301"/>
      <c r="BW186" s="301"/>
      <c r="BX186" s="301"/>
      <c r="BY186" s="264"/>
    </row>
    <row r="187" spans="2:79">
      <c r="B187" s="317" t="s">
        <v>28</v>
      </c>
      <c r="C187" s="318" t="s">
        <v>29</v>
      </c>
      <c r="D187" s="319"/>
      <c r="E187" s="319"/>
      <c r="F187" s="319"/>
      <c r="G187" s="319"/>
      <c r="H187" s="319"/>
      <c r="I187" s="319"/>
      <c r="J187" s="319"/>
      <c r="K187" s="319"/>
      <c r="L187" s="319"/>
      <c r="M187" s="319"/>
      <c r="N187" s="319"/>
      <c r="O187" s="319"/>
      <c r="P187" s="319"/>
      <c r="Q187" s="311"/>
      <c r="R187" s="311"/>
      <c r="S187" s="311"/>
      <c r="T187" s="311"/>
      <c r="U187" s="311"/>
      <c r="V187" s="311"/>
      <c r="W187" s="506"/>
      <c r="X187" s="506"/>
      <c r="Y187" s="506"/>
      <c r="Z187" s="506"/>
      <c r="AA187" s="311"/>
      <c r="AB187" s="506"/>
      <c r="AC187" s="506"/>
      <c r="AD187" s="506"/>
      <c r="AE187" s="506"/>
      <c r="AF187" s="311"/>
      <c r="AG187" s="506"/>
      <c r="AH187" s="506"/>
      <c r="AI187" s="506"/>
      <c r="AJ187" s="506"/>
      <c r="AK187" s="311"/>
      <c r="AL187" s="311"/>
      <c r="AM187" s="313"/>
      <c r="AN187" s="313"/>
      <c r="AO187" s="313"/>
      <c r="AP187" s="313"/>
      <c r="AQ187" s="313"/>
      <c r="AR187" s="313"/>
      <c r="AS187" s="313"/>
      <c r="AT187" s="313"/>
      <c r="AU187" s="313"/>
      <c r="AV187" s="313"/>
      <c r="AW187" s="313"/>
      <c r="AX187" s="313"/>
      <c r="AY187" s="313"/>
      <c r="AZ187" s="313"/>
      <c r="BA187" s="313"/>
      <c r="BB187" s="313"/>
      <c r="BC187" s="313"/>
      <c r="BD187" s="313"/>
      <c r="BE187" s="313"/>
      <c r="BF187" s="313"/>
      <c r="BG187" s="313"/>
      <c r="BH187" s="313"/>
      <c r="BI187" s="313"/>
      <c r="BJ187" s="259"/>
      <c r="BK187" s="507"/>
      <c r="BL187" s="507"/>
      <c r="BM187" s="507"/>
      <c r="BN187" s="507"/>
      <c r="BO187" s="507"/>
      <c r="BP187" s="507"/>
      <c r="BQ187" s="259"/>
      <c r="BR187" s="259"/>
      <c r="BS187" s="290"/>
      <c r="BT187" s="290"/>
      <c r="BU187" s="290"/>
      <c r="BV187" s="290"/>
      <c r="BW187" s="290"/>
      <c r="BX187" s="290"/>
      <c r="BY187" s="264"/>
    </row>
    <row r="188" spans="2:79">
      <c r="B188" s="508" t="s">
        <v>108</v>
      </c>
      <c r="C188" s="508"/>
      <c r="D188" s="508"/>
      <c r="E188" s="508"/>
      <c r="F188" s="508"/>
      <c r="G188" s="508"/>
      <c r="H188" s="508"/>
      <c r="I188" s="508"/>
      <c r="J188" s="508"/>
      <c r="K188" s="508"/>
      <c r="L188" s="508"/>
      <c r="M188" s="508"/>
      <c r="N188" s="508"/>
      <c r="O188" s="508"/>
      <c r="P188" s="508"/>
      <c r="Q188" s="311"/>
      <c r="R188" s="509">
        <f>R21</f>
        <v>0</v>
      </c>
      <c r="S188" s="509"/>
      <c r="T188" s="509"/>
      <c r="U188" s="509"/>
      <c r="V188" s="311"/>
      <c r="W188" s="509">
        <f>W21</f>
        <v>0</v>
      </c>
      <c r="X188" s="509"/>
      <c r="Y188" s="509"/>
      <c r="Z188" s="509"/>
      <c r="AA188" s="311"/>
      <c r="AB188" s="509">
        <f>AB21</f>
        <v>0</v>
      </c>
      <c r="AC188" s="509"/>
      <c r="AD188" s="509"/>
      <c r="AE188" s="509"/>
      <c r="AF188" s="311"/>
      <c r="AG188" s="509">
        <f>R188+W188+AB188</f>
        <v>0</v>
      </c>
      <c r="AH188" s="509"/>
      <c r="AI188" s="509"/>
      <c r="AJ188" s="509"/>
      <c r="AK188" s="311"/>
      <c r="AL188" s="311"/>
      <c r="AM188" s="313"/>
      <c r="AN188" s="313"/>
      <c r="AO188" s="313"/>
      <c r="AP188" s="313"/>
      <c r="AQ188" s="313"/>
      <c r="AR188" s="313"/>
      <c r="AS188" s="313"/>
      <c r="AT188" s="313"/>
      <c r="AU188" s="313"/>
      <c r="AV188" s="313"/>
      <c r="AW188" s="313"/>
      <c r="AX188" s="313"/>
      <c r="AY188" s="313"/>
      <c r="AZ188" s="313"/>
      <c r="BA188" s="313"/>
      <c r="BB188" s="313"/>
      <c r="BC188" s="313"/>
      <c r="BD188" s="313"/>
      <c r="BE188" s="313"/>
      <c r="BF188" s="313"/>
      <c r="BG188" s="313"/>
      <c r="BH188" s="313"/>
      <c r="BI188" s="313"/>
      <c r="BJ188" s="259"/>
      <c r="BK188" s="290"/>
      <c r="BL188" s="510">
        <f>R188+W188</f>
        <v>0</v>
      </c>
      <c r="BM188" s="510"/>
      <c r="BN188" s="510"/>
      <c r="BO188" s="510"/>
      <c r="BP188" s="290"/>
      <c r="BQ188" s="259"/>
      <c r="BR188" s="259"/>
      <c r="BS188" s="290"/>
      <c r="BT188" s="511">
        <f>AG188</f>
        <v>0</v>
      </c>
      <c r="BU188" s="511"/>
      <c r="BV188" s="511"/>
      <c r="BW188" s="511"/>
      <c r="BX188" s="290"/>
      <c r="BY188" s="264"/>
    </row>
    <row r="189" spans="2:79">
      <c r="B189" s="512" t="s">
        <v>109</v>
      </c>
      <c r="C189" s="512"/>
      <c r="D189" s="512"/>
      <c r="E189" s="512"/>
      <c r="F189" s="512"/>
      <c r="G189" s="512"/>
      <c r="H189" s="512"/>
      <c r="I189" s="512"/>
      <c r="J189" s="512"/>
      <c r="K189" s="512"/>
      <c r="L189" s="512"/>
      <c r="M189" s="512"/>
      <c r="N189" s="512"/>
      <c r="O189" s="512"/>
      <c r="P189" s="512"/>
      <c r="Q189" s="311"/>
      <c r="R189" s="513" t="e">
        <f>R188/$AG$219</f>
        <v>#DIV/0!</v>
      </c>
      <c r="S189" s="513"/>
      <c r="T189" s="513"/>
      <c r="U189" s="513"/>
      <c r="V189" s="311"/>
      <c r="W189" s="513" t="e">
        <f>W188/$AG$219</f>
        <v>#DIV/0!</v>
      </c>
      <c r="X189" s="513"/>
      <c r="Y189" s="513"/>
      <c r="Z189" s="513"/>
      <c r="AA189" s="311"/>
      <c r="AB189" s="513" t="e">
        <f>AB188/$AG$219</f>
        <v>#DIV/0!</v>
      </c>
      <c r="AC189" s="513"/>
      <c r="AD189" s="513"/>
      <c r="AE189" s="513"/>
      <c r="AF189" s="311"/>
      <c r="AG189" s="513" t="e">
        <f>AG188/$AG$219</f>
        <v>#DIV/0!</v>
      </c>
      <c r="AH189" s="513"/>
      <c r="AI189" s="513"/>
      <c r="AJ189" s="513"/>
      <c r="AK189" s="311"/>
      <c r="AL189" s="311"/>
      <c r="AM189" s="313"/>
      <c r="AN189" s="313"/>
      <c r="AO189" s="313"/>
      <c r="AP189" s="313"/>
      <c r="AQ189" s="313"/>
      <c r="AR189" s="313"/>
      <c r="AS189" s="313"/>
      <c r="AT189" s="313"/>
      <c r="AU189" s="313"/>
      <c r="AV189" s="313"/>
      <c r="AW189" s="313"/>
      <c r="AX189" s="313"/>
      <c r="AY189" s="313"/>
      <c r="AZ189" s="313"/>
      <c r="BA189" s="313"/>
      <c r="BB189" s="313"/>
      <c r="BC189" s="313"/>
      <c r="BD189" s="313"/>
      <c r="BE189" s="313"/>
      <c r="BF189" s="313"/>
      <c r="BG189" s="313"/>
      <c r="BH189" s="313"/>
      <c r="BI189" s="313"/>
      <c r="BJ189" s="259"/>
      <c r="BK189" s="290"/>
      <c r="BL189" s="514" t="e">
        <f>BL188/$AG$219</f>
        <v>#DIV/0!</v>
      </c>
      <c r="BM189" s="514"/>
      <c r="BN189" s="514"/>
      <c r="BO189" s="514"/>
      <c r="BP189" s="290"/>
      <c r="BQ189" s="259"/>
      <c r="BR189" s="259"/>
      <c r="BS189" s="290"/>
      <c r="BT189" s="290"/>
      <c r="BU189" s="290"/>
      <c r="BV189" s="290"/>
      <c r="BW189" s="290"/>
      <c r="BX189" s="290"/>
      <c r="BY189" s="264"/>
    </row>
    <row r="190" spans="2:79" ht="3" customHeight="1">
      <c r="B190" s="308"/>
      <c r="C190" s="309"/>
      <c r="D190" s="309"/>
      <c r="E190" s="309"/>
      <c r="F190" s="309"/>
      <c r="G190" s="309"/>
      <c r="H190" s="309"/>
      <c r="I190" s="309"/>
      <c r="J190" s="309"/>
      <c r="K190" s="309"/>
      <c r="L190" s="309"/>
      <c r="M190" s="309"/>
      <c r="N190" s="309"/>
      <c r="O190" s="309"/>
      <c r="P190" s="309"/>
      <c r="Q190" s="311"/>
      <c r="R190" s="311"/>
      <c r="S190" s="311"/>
      <c r="T190" s="311"/>
      <c r="U190" s="311"/>
      <c r="V190" s="311"/>
      <c r="W190" s="311"/>
      <c r="X190" s="311"/>
      <c r="Y190" s="311"/>
      <c r="Z190" s="311"/>
      <c r="AA190" s="311"/>
      <c r="AB190" s="311"/>
      <c r="AC190" s="311"/>
      <c r="AD190" s="311"/>
      <c r="AE190" s="311"/>
      <c r="AF190" s="311"/>
      <c r="AG190" s="311"/>
      <c r="AH190" s="311"/>
      <c r="AI190" s="311"/>
      <c r="AJ190" s="311"/>
      <c r="AK190" s="311"/>
      <c r="AL190" s="311"/>
      <c r="AM190" s="313"/>
      <c r="AN190" s="313"/>
      <c r="AO190" s="313"/>
      <c r="AP190" s="313"/>
      <c r="AQ190" s="313"/>
      <c r="AR190" s="313"/>
      <c r="AS190" s="313"/>
      <c r="AT190" s="313"/>
      <c r="AU190" s="313"/>
      <c r="AV190" s="313"/>
      <c r="AW190" s="313"/>
      <c r="AX190" s="313"/>
      <c r="AY190" s="313"/>
      <c r="AZ190" s="313"/>
      <c r="BA190" s="313"/>
      <c r="BB190" s="313"/>
      <c r="BC190" s="313"/>
      <c r="BD190" s="313"/>
      <c r="BE190" s="313"/>
      <c r="BF190" s="313"/>
      <c r="BG190" s="313"/>
      <c r="BH190" s="313"/>
      <c r="BI190" s="313"/>
      <c r="BJ190" s="259"/>
      <c r="BK190" s="301"/>
      <c r="BL190" s="301"/>
      <c r="BM190" s="301"/>
      <c r="BN190" s="301"/>
      <c r="BO190" s="301"/>
      <c r="BP190" s="301"/>
      <c r="BQ190" s="264"/>
      <c r="BR190" s="264"/>
      <c r="BS190" s="301"/>
      <c r="BT190" s="301"/>
      <c r="BU190" s="301"/>
      <c r="BV190" s="301"/>
      <c r="BW190" s="301"/>
      <c r="BX190" s="301"/>
      <c r="BY190" s="264"/>
    </row>
    <row r="191" spans="2:79">
      <c r="B191" s="317" t="s">
        <v>37</v>
      </c>
      <c r="C191" s="318" t="s">
        <v>110</v>
      </c>
      <c r="D191" s="318"/>
      <c r="E191" s="318"/>
      <c r="F191" s="318"/>
      <c r="G191" s="318"/>
      <c r="H191" s="318"/>
      <c r="I191" s="318"/>
      <c r="J191" s="318"/>
      <c r="K191" s="319"/>
      <c r="L191" s="319"/>
      <c r="M191" s="319"/>
      <c r="N191" s="319"/>
      <c r="O191" s="319"/>
      <c r="P191" s="319"/>
      <c r="Q191" s="311"/>
      <c r="R191" s="311"/>
      <c r="S191" s="311"/>
      <c r="T191" s="311"/>
      <c r="U191" s="311"/>
      <c r="V191" s="311"/>
      <c r="W191" s="311"/>
      <c r="X191" s="311"/>
      <c r="Y191" s="311"/>
      <c r="Z191" s="311"/>
      <c r="AA191" s="311"/>
      <c r="AB191" s="311"/>
      <c r="AC191" s="311"/>
      <c r="AD191" s="311"/>
      <c r="AE191" s="311"/>
      <c r="AF191" s="311"/>
      <c r="AG191" s="311"/>
      <c r="AH191" s="311"/>
      <c r="AI191" s="311"/>
      <c r="AJ191" s="311"/>
      <c r="AK191" s="311"/>
      <c r="AL191" s="311"/>
      <c r="AM191" s="313"/>
      <c r="AN191" s="313"/>
      <c r="AO191" s="313"/>
      <c r="AP191" s="313"/>
      <c r="AQ191" s="313"/>
      <c r="AR191" s="313"/>
      <c r="AS191" s="313"/>
      <c r="AT191" s="313"/>
      <c r="AU191" s="313"/>
      <c r="AV191" s="313"/>
      <c r="AW191" s="313"/>
      <c r="AX191" s="313"/>
      <c r="AY191" s="313"/>
      <c r="AZ191" s="313"/>
      <c r="BA191" s="313"/>
      <c r="BB191" s="313"/>
      <c r="BC191" s="313"/>
      <c r="BD191" s="313"/>
      <c r="BE191" s="313"/>
      <c r="BF191" s="313"/>
      <c r="BG191" s="313"/>
      <c r="BH191" s="313"/>
      <c r="BI191" s="313"/>
      <c r="BJ191" s="259"/>
      <c r="BK191" s="301"/>
      <c r="BL191" s="301"/>
      <c r="BM191" s="301"/>
      <c r="BN191" s="301"/>
      <c r="BO191" s="301"/>
      <c r="BP191" s="301"/>
      <c r="BQ191" s="301"/>
      <c r="BR191" s="301"/>
      <c r="BS191" s="301"/>
      <c r="BT191" s="301"/>
      <c r="BU191" s="301"/>
      <c r="BV191" s="301"/>
      <c r="BW191" s="301"/>
      <c r="BX191" s="301"/>
      <c r="BY191" s="301"/>
    </row>
    <row r="192" spans="2:79" s="326" customFormat="1">
      <c r="B192" s="320"/>
      <c r="C192" s="321" t="s">
        <v>111</v>
      </c>
      <c r="D192" s="321"/>
      <c r="E192" s="321"/>
      <c r="F192" s="321"/>
      <c r="G192" s="321"/>
      <c r="H192" s="321"/>
      <c r="I192" s="321"/>
      <c r="J192" s="321"/>
      <c r="K192" s="321"/>
      <c r="L192" s="321"/>
      <c r="M192" s="321"/>
      <c r="N192" s="321"/>
      <c r="O192" s="321"/>
      <c r="P192" s="321"/>
      <c r="Q192" s="311"/>
      <c r="R192" s="515">
        <f>R64</f>
        <v>0</v>
      </c>
      <c r="S192" s="515"/>
      <c r="T192" s="515"/>
      <c r="U192" s="515"/>
      <c r="V192" s="322"/>
      <c r="W192" s="515">
        <f>W64</f>
        <v>0</v>
      </c>
      <c r="X192" s="515"/>
      <c r="Y192" s="515"/>
      <c r="Z192" s="515"/>
      <c r="AA192" s="322"/>
      <c r="AB192" s="515">
        <f>AB64</f>
        <v>0</v>
      </c>
      <c r="AC192" s="515"/>
      <c r="AD192" s="515"/>
      <c r="AE192" s="515"/>
      <c r="AF192" s="322"/>
      <c r="AG192" s="515">
        <f>R192+W192+AB192</f>
        <v>0</v>
      </c>
      <c r="AH192" s="515"/>
      <c r="AI192" s="515"/>
      <c r="AJ192" s="515"/>
      <c r="AK192" s="311"/>
      <c r="AL192" s="311"/>
      <c r="AM192" s="313"/>
      <c r="AN192" s="313"/>
      <c r="AO192" s="313"/>
      <c r="AP192" s="313"/>
      <c r="AQ192" s="313"/>
      <c r="AR192" s="313"/>
      <c r="AS192" s="313"/>
      <c r="AT192" s="313"/>
      <c r="AU192" s="313"/>
      <c r="AV192" s="313"/>
      <c r="AW192" s="313"/>
      <c r="AX192" s="313"/>
      <c r="AY192" s="313"/>
      <c r="AZ192" s="313"/>
      <c r="BA192" s="313"/>
      <c r="BB192" s="313"/>
      <c r="BC192" s="313"/>
      <c r="BD192" s="313"/>
      <c r="BE192" s="313"/>
      <c r="BF192" s="313"/>
      <c r="BG192" s="313"/>
      <c r="BH192" s="313"/>
      <c r="BI192" s="313"/>
      <c r="BJ192" s="323"/>
      <c r="BK192" s="290"/>
      <c r="BL192" s="516">
        <f>R192+W192</f>
        <v>0</v>
      </c>
      <c r="BM192" s="516"/>
      <c r="BN192" s="516"/>
      <c r="BO192" s="516"/>
      <c r="BP192" s="290"/>
      <c r="BQ192" s="324"/>
      <c r="BR192" s="324"/>
      <c r="BS192" s="290"/>
      <c r="BT192" s="511">
        <f>AG192</f>
        <v>0</v>
      </c>
      <c r="BU192" s="511"/>
      <c r="BV192" s="511"/>
      <c r="BW192" s="511"/>
      <c r="BX192" s="290"/>
      <c r="BY192" s="324"/>
      <c r="BZ192" s="325"/>
      <c r="CA192" s="325"/>
    </row>
    <row r="193" spans="2:77" ht="3" customHeight="1">
      <c r="B193" s="327"/>
      <c r="C193" s="328"/>
      <c r="D193" s="328"/>
      <c r="E193" s="328"/>
      <c r="F193" s="328"/>
      <c r="G193" s="328"/>
      <c r="H193" s="328"/>
      <c r="I193" s="328"/>
      <c r="J193" s="328"/>
      <c r="K193" s="328"/>
      <c r="L193" s="328"/>
      <c r="M193" s="328"/>
      <c r="N193" s="328"/>
      <c r="O193" s="328"/>
      <c r="P193" s="328"/>
      <c r="Q193" s="311"/>
      <c r="R193" s="322"/>
      <c r="S193" s="322"/>
      <c r="T193" s="322"/>
      <c r="U193" s="322"/>
      <c r="V193" s="322"/>
      <c r="W193" s="322"/>
      <c r="X193" s="322"/>
      <c r="Y193" s="322"/>
      <c r="Z193" s="322"/>
      <c r="AA193" s="322"/>
      <c r="AB193" s="322"/>
      <c r="AC193" s="322"/>
      <c r="AD193" s="322"/>
      <c r="AE193" s="322"/>
      <c r="AF193" s="322"/>
      <c r="AG193" s="322"/>
      <c r="AH193" s="322"/>
      <c r="AI193" s="322"/>
      <c r="AJ193" s="322"/>
      <c r="AK193" s="311"/>
      <c r="AL193" s="311"/>
      <c r="AM193" s="313"/>
      <c r="AN193" s="313"/>
      <c r="AO193" s="313"/>
      <c r="AP193" s="313"/>
      <c r="AQ193" s="313"/>
      <c r="AR193" s="313"/>
      <c r="AS193" s="313"/>
      <c r="AT193" s="313"/>
      <c r="AU193" s="313"/>
      <c r="AV193" s="313"/>
      <c r="AW193" s="313"/>
      <c r="AX193" s="313"/>
      <c r="AY193" s="313"/>
      <c r="AZ193" s="313"/>
      <c r="BA193" s="313"/>
      <c r="BB193" s="313"/>
      <c r="BC193" s="313"/>
      <c r="BD193" s="313"/>
      <c r="BE193" s="313"/>
      <c r="BF193" s="313"/>
      <c r="BG193" s="313"/>
      <c r="BH193" s="313"/>
      <c r="BI193" s="313"/>
      <c r="BJ193" s="259"/>
      <c r="BK193" s="301"/>
      <c r="BL193" s="301"/>
      <c r="BM193" s="301"/>
      <c r="BN193" s="301"/>
      <c r="BO193" s="301"/>
      <c r="BP193" s="301"/>
      <c r="BQ193" s="301"/>
      <c r="BR193" s="301"/>
      <c r="BS193" s="301"/>
      <c r="BT193" s="301"/>
      <c r="BU193" s="301"/>
      <c r="BV193" s="301"/>
      <c r="BW193" s="301"/>
      <c r="BX193" s="301"/>
      <c r="BY193" s="301"/>
    </row>
    <row r="194" spans="2:77">
      <c r="B194" s="327"/>
      <c r="C194" s="321" t="s">
        <v>112</v>
      </c>
      <c r="D194" s="321"/>
      <c r="E194" s="321"/>
      <c r="F194" s="321"/>
      <c r="G194" s="321"/>
      <c r="H194" s="329"/>
      <c r="I194" s="329"/>
      <c r="J194" s="329"/>
      <c r="K194" s="329"/>
      <c r="L194" s="329"/>
      <c r="M194" s="329"/>
      <c r="N194" s="329"/>
      <c r="O194" s="329"/>
      <c r="P194" s="329"/>
      <c r="Q194" s="311"/>
      <c r="R194" s="515">
        <f>R92</f>
        <v>0</v>
      </c>
      <c r="S194" s="515"/>
      <c r="T194" s="515"/>
      <c r="U194" s="515"/>
      <c r="V194" s="322"/>
      <c r="W194" s="515">
        <f>W92</f>
        <v>0</v>
      </c>
      <c r="X194" s="515"/>
      <c r="Y194" s="515"/>
      <c r="Z194" s="515"/>
      <c r="AA194" s="322"/>
      <c r="AB194" s="515">
        <f>AB92</f>
        <v>0</v>
      </c>
      <c r="AC194" s="515"/>
      <c r="AD194" s="515"/>
      <c r="AE194" s="515"/>
      <c r="AF194" s="322"/>
      <c r="AG194" s="515">
        <f>R194+W194+AB194</f>
        <v>0</v>
      </c>
      <c r="AH194" s="515"/>
      <c r="AI194" s="515"/>
      <c r="AJ194" s="515"/>
      <c r="AK194" s="311"/>
      <c r="AL194" s="311"/>
      <c r="AM194" s="313"/>
      <c r="AN194" s="313"/>
      <c r="AO194" s="313"/>
      <c r="AP194" s="313"/>
      <c r="AQ194" s="313"/>
      <c r="AR194" s="313"/>
      <c r="AS194" s="313"/>
      <c r="AT194" s="313"/>
      <c r="AU194" s="313"/>
      <c r="AV194" s="313"/>
      <c r="AW194" s="313"/>
      <c r="AX194" s="313"/>
      <c r="AY194" s="313"/>
      <c r="AZ194" s="313"/>
      <c r="BA194" s="313"/>
      <c r="BB194" s="313"/>
      <c r="BC194" s="313"/>
      <c r="BD194" s="313"/>
      <c r="BE194" s="313"/>
      <c r="BF194" s="313"/>
      <c r="BG194" s="313"/>
      <c r="BH194" s="313"/>
      <c r="BI194" s="313"/>
      <c r="BJ194" s="259"/>
      <c r="BK194" s="301"/>
      <c r="BL194" s="516">
        <f>R194+W194</f>
        <v>0</v>
      </c>
      <c r="BM194" s="516"/>
      <c r="BN194" s="516"/>
      <c r="BO194" s="516"/>
      <c r="BP194" s="301"/>
      <c r="BQ194" s="301"/>
      <c r="BR194" s="301"/>
      <c r="BS194" s="301"/>
      <c r="BT194" s="301"/>
      <c r="BU194" s="301"/>
      <c r="BV194" s="301"/>
      <c r="BW194" s="301"/>
      <c r="BX194" s="301"/>
      <c r="BY194" s="301"/>
    </row>
    <row r="195" spans="2:77" ht="3" customHeight="1">
      <c r="B195" s="327"/>
      <c r="C195" s="328"/>
      <c r="D195" s="328"/>
      <c r="E195" s="328"/>
      <c r="F195" s="328"/>
      <c r="G195" s="328"/>
      <c r="H195" s="328"/>
      <c r="I195" s="328"/>
      <c r="J195" s="328"/>
      <c r="K195" s="328"/>
      <c r="L195" s="328"/>
      <c r="M195" s="328"/>
      <c r="N195" s="328"/>
      <c r="O195" s="328"/>
      <c r="P195" s="328"/>
      <c r="Q195" s="311"/>
      <c r="R195" s="322"/>
      <c r="S195" s="322"/>
      <c r="T195" s="322"/>
      <c r="U195" s="322"/>
      <c r="V195" s="322"/>
      <c r="W195" s="322"/>
      <c r="X195" s="322"/>
      <c r="Y195" s="322"/>
      <c r="Z195" s="322"/>
      <c r="AA195" s="322"/>
      <c r="AB195" s="322"/>
      <c r="AC195" s="322"/>
      <c r="AD195" s="322"/>
      <c r="AE195" s="322"/>
      <c r="AF195" s="322"/>
      <c r="AG195" s="322"/>
      <c r="AH195" s="322"/>
      <c r="AI195" s="322"/>
      <c r="AJ195" s="322"/>
      <c r="AK195" s="311"/>
      <c r="AL195" s="311"/>
      <c r="AM195" s="313"/>
      <c r="AN195" s="313"/>
      <c r="AO195" s="313"/>
      <c r="AP195" s="313"/>
      <c r="AQ195" s="313"/>
      <c r="AR195" s="313"/>
      <c r="AS195" s="313"/>
      <c r="AT195" s="313"/>
      <c r="AU195" s="313"/>
      <c r="AV195" s="313"/>
      <c r="AW195" s="313"/>
      <c r="AX195" s="313"/>
      <c r="AY195" s="313"/>
      <c r="AZ195" s="313"/>
      <c r="BA195" s="313"/>
      <c r="BB195" s="313"/>
      <c r="BC195" s="313"/>
      <c r="BD195" s="313"/>
      <c r="BE195" s="313"/>
      <c r="BF195" s="313"/>
      <c r="BG195" s="313"/>
      <c r="BH195" s="313"/>
      <c r="BI195" s="313"/>
      <c r="BJ195" s="259"/>
      <c r="BK195" s="301"/>
      <c r="BL195" s="301"/>
      <c r="BM195" s="301"/>
      <c r="BN195" s="301"/>
      <c r="BO195" s="301"/>
      <c r="BP195" s="301"/>
      <c r="BQ195" s="301"/>
      <c r="BR195" s="301"/>
      <c r="BS195" s="301"/>
      <c r="BT195" s="301"/>
      <c r="BU195" s="301"/>
      <c r="BV195" s="301"/>
      <c r="BW195" s="301"/>
      <c r="BX195" s="301"/>
      <c r="BY195" s="301"/>
    </row>
    <row r="196" spans="2:77">
      <c r="B196" s="327"/>
      <c r="C196" s="321" t="s">
        <v>113</v>
      </c>
      <c r="D196" s="321"/>
      <c r="E196" s="321"/>
      <c r="F196" s="321"/>
      <c r="G196" s="321"/>
      <c r="H196" s="329"/>
      <c r="I196" s="329"/>
      <c r="J196" s="329"/>
      <c r="K196" s="329"/>
      <c r="L196" s="329"/>
      <c r="M196" s="329"/>
      <c r="N196" s="329"/>
      <c r="O196" s="328"/>
      <c r="P196" s="328"/>
      <c r="Q196" s="311"/>
      <c r="R196" s="515">
        <f>R110</f>
        <v>0</v>
      </c>
      <c r="S196" s="515"/>
      <c r="T196" s="515"/>
      <c r="U196" s="515"/>
      <c r="V196" s="322"/>
      <c r="W196" s="515">
        <f>W110</f>
        <v>0</v>
      </c>
      <c r="X196" s="515"/>
      <c r="Y196" s="515"/>
      <c r="Z196" s="515"/>
      <c r="AA196" s="322"/>
      <c r="AB196" s="515">
        <f>AB110</f>
        <v>0</v>
      </c>
      <c r="AC196" s="515"/>
      <c r="AD196" s="515"/>
      <c r="AE196" s="515"/>
      <c r="AF196" s="322"/>
      <c r="AG196" s="515">
        <f>R196+W196+AB196</f>
        <v>0</v>
      </c>
      <c r="AH196" s="515"/>
      <c r="AI196" s="515"/>
      <c r="AJ196" s="515"/>
      <c r="AK196" s="311"/>
      <c r="AL196" s="311"/>
      <c r="AM196" s="313"/>
      <c r="AN196" s="313"/>
      <c r="AO196" s="313"/>
      <c r="AP196" s="313"/>
      <c r="AQ196" s="313"/>
      <c r="AR196" s="313"/>
      <c r="AS196" s="313"/>
      <c r="AT196" s="313"/>
      <c r="AU196" s="313"/>
      <c r="AV196" s="313"/>
      <c r="AW196" s="313"/>
      <c r="AX196" s="313"/>
      <c r="AY196" s="313"/>
      <c r="AZ196" s="313"/>
      <c r="BA196" s="313"/>
      <c r="BB196" s="313"/>
      <c r="BC196" s="313"/>
      <c r="BD196" s="313"/>
      <c r="BE196" s="313"/>
      <c r="BF196" s="313"/>
      <c r="BG196" s="313"/>
      <c r="BH196" s="313"/>
      <c r="BI196" s="313"/>
      <c r="BJ196" s="259"/>
      <c r="BK196" s="301"/>
      <c r="BL196" s="516">
        <f>R196+W196</f>
        <v>0</v>
      </c>
      <c r="BM196" s="516"/>
      <c r="BN196" s="516"/>
      <c r="BO196" s="516"/>
      <c r="BP196" s="301"/>
      <c r="BQ196" s="301"/>
      <c r="BR196" s="301"/>
      <c r="BS196" s="301"/>
      <c r="BT196" s="301"/>
      <c r="BU196" s="301"/>
      <c r="BV196" s="301"/>
      <c r="BW196" s="301"/>
      <c r="BX196" s="301"/>
      <c r="BY196" s="301"/>
    </row>
    <row r="197" spans="2:77" ht="3" customHeight="1">
      <c r="B197" s="327"/>
      <c r="C197" s="321"/>
      <c r="D197" s="321"/>
      <c r="E197" s="321"/>
      <c r="F197" s="321"/>
      <c r="G197" s="321"/>
      <c r="H197" s="329"/>
      <c r="I197" s="329"/>
      <c r="J197" s="329"/>
      <c r="K197" s="329"/>
      <c r="L197" s="329"/>
      <c r="M197" s="329"/>
      <c r="N197" s="329"/>
      <c r="O197" s="328"/>
      <c r="P197" s="328"/>
      <c r="Q197" s="311"/>
      <c r="R197" s="322"/>
      <c r="S197" s="322"/>
      <c r="T197" s="322"/>
      <c r="U197" s="322"/>
      <c r="V197" s="322"/>
      <c r="W197" s="322"/>
      <c r="X197" s="322"/>
      <c r="Y197" s="322"/>
      <c r="Z197" s="322"/>
      <c r="AA197" s="322"/>
      <c r="AB197" s="322"/>
      <c r="AC197" s="322"/>
      <c r="AD197" s="322"/>
      <c r="AE197" s="322"/>
      <c r="AF197" s="322"/>
      <c r="AG197" s="322"/>
      <c r="AH197" s="322"/>
      <c r="AI197" s="322"/>
      <c r="AJ197" s="322"/>
      <c r="AK197" s="311"/>
      <c r="AL197" s="311"/>
      <c r="AM197" s="313"/>
      <c r="AN197" s="313"/>
      <c r="AO197" s="313"/>
      <c r="AP197" s="313"/>
      <c r="AQ197" s="313"/>
      <c r="AR197" s="313"/>
      <c r="AS197" s="313"/>
      <c r="AT197" s="313"/>
      <c r="AU197" s="313"/>
      <c r="AV197" s="313"/>
      <c r="AW197" s="313"/>
      <c r="AX197" s="313"/>
      <c r="AY197" s="313"/>
      <c r="AZ197" s="313"/>
      <c r="BA197" s="313"/>
      <c r="BB197" s="313"/>
      <c r="BC197" s="313"/>
      <c r="BD197" s="313"/>
      <c r="BE197" s="313"/>
      <c r="BF197" s="313"/>
      <c r="BG197" s="313"/>
      <c r="BH197" s="313"/>
      <c r="BI197" s="313"/>
      <c r="BJ197" s="259"/>
      <c r="BK197" s="301"/>
      <c r="BL197" s="301"/>
      <c r="BM197" s="301"/>
      <c r="BN197" s="301"/>
      <c r="BO197" s="301"/>
      <c r="BP197" s="301"/>
      <c r="BQ197" s="301"/>
      <c r="BR197" s="301"/>
      <c r="BS197" s="301"/>
      <c r="BT197" s="301"/>
      <c r="BU197" s="301"/>
      <c r="BV197" s="301"/>
      <c r="BW197" s="301"/>
      <c r="BX197" s="301"/>
      <c r="BY197" s="301"/>
    </row>
    <row r="198" spans="2:77">
      <c r="B198" s="327"/>
      <c r="C198" s="330" t="s">
        <v>114</v>
      </c>
      <c r="D198" s="321"/>
      <c r="E198" s="321"/>
      <c r="F198" s="321"/>
      <c r="G198" s="321"/>
      <c r="H198" s="329"/>
      <c r="I198" s="329"/>
      <c r="J198" s="329"/>
      <c r="K198" s="329"/>
      <c r="L198" s="329"/>
      <c r="M198" s="329"/>
      <c r="N198" s="329"/>
      <c r="O198" s="328"/>
      <c r="P198" s="328"/>
      <c r="Q198" s="311"/>
      <c r="R198" s="515">
        <f>R62+R90+R108</f>
        <v>0</v>
      </c>
      <c r="S198" s="515"/>
      <c r="T198" s="515"/>
      <c r="U198" s="515"/>
      <c r="V198" s="322"/>
      <c r="W198" s="515">
        <f>W62+W90+W108</f>
        <v>0</v>
      </c>
      <c r="X198" s="515"/>
      <c r="Y198" s="515"/>
      <c r="Z198" s="515"/>
      <c r="AA198" s="322"/>
      <c r="AB198" s="515">
        <f>AB62+AB90+AB108</f>
        <v>0</v>
      </c>
      <c r="AC198" s="515"/>
      <c r="AD198" s="515"/>
      <c r="AE198" s="515"/>
      <c r="AF198" s="322"/>
      <c r="AG198" s="515">
        <f>R198+W198+AB198</f>
        <v>0</v>
      </c>
      <c r="AH198" s="515"/>
      <c r="AI198" s="515"/>
      <c r="AJ198" s="515"/>
      <c r="AK198" s="311"/>
      <c r="AL198" s="311"/>
      <c r="AM198" s="313"/>
      <c r="AN198" s="313"/>
      <c r="AO198" s="313"/>
      <c r="AP198" s="313"/>
      <c r="AQ198" s="313"/>
      <c r="AR198" s="313"/>
      <c r="AS198" s="313"/>
      <c r="AT198" s="313"/>
      <c r="AU198" s="313"/>
      <c r="AV198" s="313"/>
      <c r="AW198" s="313"/>
      <c r="AX198" s="313"/>
      <c r="AY198" s="313"/>
      <c r="AZ198" s="313"/>
      <c r="BA198" s="313"/>
      <c r="BB198" s="313"/>
      <c r="BC198" s="313"/>
      <c r="BD198" s="313"/>
      <c r="BE198" s="313"/>
      <c r="BF198" s="313"/>
      <c r="BG198" s="313"/>
      <c r="BH198" s="313"/>
      <c r="BI198" s="313"/>
      <c r="BJ198" s="259"/>
      <c r="BK198" s="301"/>
      <c r="BL198" s="516">
        <f>R198+W198</f>
        <v>0</v>
      </c>
      <c r="BM198" s="516"/>
      <c r="BN198" s="516"/>
      <c r="BO198" s="516"/>
      <c r="BP198" s="301"/>
      <c r="BQ198" s="301"/>
      <c r="BR198" s="301"/>
      <c r="BS198" s="301"/>
      <c r="BT198" s="301"/>
      <c r="BU198" s="301"/>
      <c r="BV198" s="301"/>
      <c r="BW198" s="301"/>
      <c r="BX198" s="301"/>
      <c r="BY198" s="301"/>
    </row>
    <row r="199" spans="2:77" ht="3" customHeight="1">
      <c r="B199" s="327"/>
      <c r="C199" s="331"/>
      <c r="D199" s="331"/>
      <c r="E199" s="331"/>
      <c r="F199" s="331"/>
      <c r="G199" s="331"/>
      <c r="H199" s="332"/>
      <c r="I199" s="332"/>
      <c r="J199" s="332"/>
      <c r="K199" s="332"/>
      <c r="L199" s="332"/>
      <c r="M199" s="332"/>
      <c r="N199" s="332"/>
      <c r="O199" s="333"/>
      <c r="P199" s="333"/>
      <c r="Q199" s="311"/>
      <c r="R199" s="311"/>
      <c r="S199" s="311"/>
      <c r="T199" s="311"/>
      <c r="U199" s="311"/>
      <c r="V199" s="311"/>
      <c r="W199" s="311"/>
      <c r="X199" s="311"/>
      <c r="Y199" s="311"/>
      <c r="Z199" s="311"/>
      <c r="AA199" s="311"/>
      <c r="AB199" s="311"/>
      <c r="AC199" s="311"/>
      <c r="AD199" s="311"/>
      <c r="AE199" s="311"/>
      <c r="AF199" s="311"/>
      <c r="AG199" s="311"/>
      <c r="AH199" s="311"/>
      <c r="AI199" s="311"/>
      <c r="AJ199" s="311"/>
      <c r="AK199" s="311"/>
      <c r="AL199" s="311"/>
      <c r="AM199" s="313"/>
      <c r="AN199" s="313"/>
      <c r="AO199" s="313"/>
      <c r="AP199" s="313"/>
      <c r="AQ199" s="313"/>
      <c r="AR199" s="313"/>
      <c r="AS199" s="313"/>
      <c r="AT199" s="313"/>
      <c r="AU199" s="313"/>
      <c r="AV199" s="313"/>
      <c r="AW199" s="313"/>
      <c r="AX199" s="313"/>
      <c r="AY199" s="313"/>
      <c r="AZ199" s="313"/>
      <c r="BA199" s="313"/>
      <c r="BB199" s="313"/>
      <c r="BC199" s="313"/>
      <c r="BD199" s="313"/>
      <c r="BE199" s="313"/>
      <c r="BF199" s="313"/>
      <c r="BG199" s="313"/>
      <c r="BH199" s="313"/>
      <c r="BI199" s="313"/>
      <c r="BJ199" s="259"/>
      <c r="BK199" s="301"/>
      <c r="BL199" s="301"/>
      <c r="BM199" s="301"/>
      <c r="BN199" s="301"/>
      <c r="BO199" s="301"/>
      <c r="BP199" s="301"/>
      <c r="BQ199" s="301"/>
      <c r="BR199" s="301"/>
      <c r="BS199" s="301"/>
      <c r="BT199" s="301"/>
      <c r="BU199" s="301"/>
      <c r="BV199" s="301"/>
      <c r="BW199" s="301"/>
      <c r="BX199" s="301"/>
      <c r="BY199" s="301"/>
    </row>
    <row r="200" spans="2:77">
      <c r="B200" s="508" t="s">
        <v>108</v>
      </c>
      <c r="C200" s="508"/>
      <c r="D200" s="508"/>
      <c r="E200" s="508"/>
      <c r="F200" s="508"/>
      <c r="G200" s="508"/>
      <c r="H200" s="508"/>
      <c r="I200" s="508"/>
      <c r="J200" s="508"/>
      <c r="K200" s="508"/>
      <c r="L200" s="508"/>
      <c r="M200" s="508"/>
      <c r="N200" s="508"/>
      <c r="O200" s="508"/>
      <c r="P200" s="508"/>
      <c r="Q200" s="311"/>
      <c r="R200" s="517">
        <f>R113</f>
        <v>0</v>
      </c>
      <c r="S200" s="517"/>
      <c r="T200" s="517"/>
      <c r="U200" s="517"/>
      <c r="V200" s="311"/>
      <c r="W200" s="517">
        <f>W113</f>
        <v>0</v>
      </c>
      <c r="X200" s="517"/>
      <c r="Y200" s="517"/>
      <c r="Z200" s="517"/>
      <c r="AA200" s="311"/>
      <c r="AB200" s="517">
        <f>AB113</f>
        <v>0</v>
      </c>
      <c r="AC200" s="517"/>
      <c r="AD200" s="517"/>
      <c r="AE200" s="517"/>
      <c r="AF200" s="311"/>
      <c r="AG200" s="509">
        <f>R200+W200+AB200</f>
        <v>0</v>
      </c>
      <c r="AH200" s="509"/>
      <c r="AI200" s="509"/>
      <c r="AJ200" s="509"/>
      <c r="AK200" s="311"/>
      <c r="AL200" s="311"/>
      <c r="AM200" s="313"/>
      <c r="AN200" s="313"/>
      <c r="AO200" s="313"/>
      <c r="AP200" s="313"/>
      <c r="AQ200" s="313"/>
      <c r="AR200" s="313"/>
      <c r="AS200" s="313"/>
      <c r="AT200" s="313"/>
      <c r="AU200" s="313"/>
      <c r="AV200" s="313"/>
      <c r="AW200" s="313"/>
      <c r="AX200" s="313"/>
      <c r="AY200" s="313"/>
      <c r="AZ200" s="313"/>
      <c r="BA200" s="313"/>
      <c r="BB200" s="313"/>
      <c r="BC200" s="313"/>
      <c r="BD200" s="313"/>
      <c r="BE200" s="313"/>
      <c r="BF200" s="313"/>
      <c r="BG200" s="313"/>
      <c r="BH200" s="313"/>
      <c r="BI200" s="313"/>
      <c r="BJ200" s="259"/>
      <c r="BK200" s="301"/>
      <c r="BL200" s="518">
        <f>R200+W200</f>
        <v>0</v>
      </c>
      <c r="BM200" s="518"/>
      <c r="BN200" s="518"/>
      <c r="BO200" s="518"/>
      <c r="BP200" s="301"/>
      <c r="BQ200" s="301"/>
      <c r="BR200" s="301"/>
      <c r="BS200" s="301"/>
      <c r="BT200" s="301"/>
      <c r="BU200" s="301"/>
      <c r="BV200" s="301"/>
      <c r="BW200" s="301"/>
      <c r="BX200" s="301"/>
      <c r="BY200" s="301"/>
    </row>
    <row r="201" spans="2:77">
      <c r="B201" s="512" t="s">
        <v>109</v>
      </c>
      <c r="C201" s="512"/>
      <c r="D201" s="512"/>
      <c r="E201" s="512"/>
      <c r="F201" s="512"/>
      <c r="G201" s="512"/>
      <c r="H201" s="512"/>
      <c r="I201" s="512"/>
      <c r="J201" s="512"/>
      <c r="K201" s="512"/>
      <c r="L201" s="512"/>
      <c r="M201" s="512"/>
      <c r="N201" s="512"/>
      <c r="O201" s="512"/>
      <c r="P201" s="512"/>
      <c r="Q201" s="311"/>
      <c r="R201" s="513" t="e">
        <f>R200/$AG$219</f>
        <v>#DIV/0!</v>
      </c>
      <c r="S201" s="513"/>
      <c r="T201" s="513"/>
      <c r="U201" s="513"/>
      <c r="V201" s="311"/>
      <c r="W201" s="513" t="e">
        <f>W200/$AG$219</f>
        <v>#DIV/0!</v>
      </c>
      <c r="X201" s="513"/>
      <c r="Y201" s="513"/>
      <c r="Z201" s="513"/>
      <c r="AA201" s="311"/>
      <c r="AB201" s="513" t="e">
        <f>AB200/$AG$219</f>
        <v>#DIV/0!</v>
      </c>
      <c r="AC201" s="513"/>
      <c r="AD201" s="513"/>
      <c r="AE201" s="513"/>
      <c r="AF201" s="311"/>
      <c r="AG201" s="513" t="e">
        <f>AG200/$AG$219</f>
        <v>#DIV/0!</v>
      </c>
      <c r="AH201" s="513"/>
      <c r="AI201" s="513"/>
      <c r="AJ201" s="513"/>
      <c r="AK201" s="311"/>
      <c r="AL201" s="311"/>
      <c r="AM201" s="313"/>
      <c r="AN201" s="313"/>
      <c r="AO201" s="313"/>
      <c r="AP201" s="313"/>
      <c r="AQ201" s="313"/>
      <c r="AR201" s="313"/>
      <c r="AS201" s="313"/>
      <c r="AT201" s="313"/>
      <c r="AU201" s="313"/>
      <c r="AV201" s="313"/>
      <c r="AW201" s="313"/>
      <c r="AX201" s="313"/>
      <c r="AY201" s="313"/>
      <c r="AZ201" s="313"/>
      <c r="BA201" s="313"/>
      <c r="BB201" s="313"/>
      <c r="BC201" s="313"/>
      <c r="BD201" s="313"/>
      <c r="BE201" s="313"/>
      <c r="BF201" s="313"/>
      <c r="BG201" s="313"/>
      <c r="BH201" s="313"/>
      <c r="BI201" s="313"/>
      <c r="BJ201" s="259"/>
      <c r="BK201" s="301"/>
      <c r="BL201" s="514" t="e">
        <f>BL200/$AG$219</f>
        <v>#DIV/0!</v>
      </c>
      <c r="BM201" s="514"/>
      <c r="BN201" s="514"/>
      <c r="BO201" s="514"/>
      <c r="BP201" s="301"/>
      <c r="BQ201" s="301"/>
      <c r="BR201" s="301"/>
      <c r="BS201" s="301"/>
      <c r="BT201" s="301"/>
      <c r="BU201" s="301"/>
      <c r="BV201" s="301"/>
      <c r="BW201" s="301"/>
      <c r="BX201" s="301"/>
      <c r="BY201" s="301"/>
    </row>
    <row r="202" spans="2:77" ht="3" customHeight="1">
      <c r="B202" s="308"/>
      <c r="C202" s="309"/>
      <c r="D202" s="309"/>
      <c r="E202" s="309"/>
      <c r="F202" s="309"/>
      <c r="G202" s="309"/>
      <c r="H202" s="309"/>
      <c r="I202" s="309"/>
      <c r="J202" s="309"/>
      <c r="K202" s="309"/>
      <c r="L202" s="309"/>
      <c r="M202" s="309"/>
      <c r="N202" s="309"/>
      <c r="O202" s="309"/>
      <c r="P202" s="309"/>
      <c r="Q202" s="311"/>
      <c r="R202" s="311"/>
      <c r="S202" s="311"/>
      <c r="T202" s="311"/>
      <c r="U202" s="311"/>
      <c r="V202" s="311"/>
      <c r="W202" s="311"/>
      <c r="X202" s="311"/>
      <c r="Y202" s="311"/>
      <c r="Z202" s="311"/>
      <c r="AA202" s="311"/>
      <c r="AB202" s="311"/>
      <c r="AC202" s="311"/>
      <c r="AD202" s="311"/>
      <c r="AE202" s="311"/>
      <c r="AF202" s="311"/>
      <c r="AG202" s="311"/>
      <c r="AH202" s="311"/>
      <c r="AI202" s="311"/>
      <c r="AJ202" s="311"/>
      <c r="AK202" s="311"/>
      <c r="AL202" s="311"/>
      <c r="AM202" s="313"/>
      <c r="AN202" s="313"/>
      <c r="AO202" s="313"/>
      <c r="AP202" s="313"/>
      <c r="AQ202" s="313"/>
      <c r="AR202" s="313"/>
      <c r="AS202" s="313"/>
      <c r="AT202" s="313"/>
      <c r="AU202" s="313"/>
      <c r="AV202" s="313"/>
      <c r="AW202" s="313"/>
      <c r="AX202" s="313"/>
      <c r="AY202" s="313"/>
      <c r="AZ202" s="313"/>
      <c r="BA202" s="313"/>
      <c r="BB202" s="313"/>
      <c r="BC202" s="313"/>
      <c r="BD202" s="313"/>
      <c r="BE202" s="313"/>
      <c r="BF202" s="313"/>
      <c r="BG202" s="313"/>
      <c r="BH202" s="313"/>
      <c r="BI202" s="313"/>
      <c r="BJ202" s="259"/>
      <c r="BK202" s="301"/>
      <c r="BL202" s="301"/>
      <c r="BM202" s="301"/>
      <c r="BN202" s="301"/>
      <c r="BO202" s="301"/>
      <c r="BP202" s="301"/>
      <c r="BQ202" s="301"/>
      <c r="BR202" s="301"/>
      <c r="BS202" s="301"/>
      <c r="BT202" s="301"/>
      <c r="BU202" s="301"/>
      <c r="BV202" s="301"/>
      <c r="BW202" s="301"/>
      <c r="BX202" s="301"/>
      <c r="BY202" s="301"/>
    </row>
    <row r="203" spans="2:77">
      <c r="B203" s="334" t="s">
        <v>78</v>
      </c>
      <c r="C203" s="335" t="s">
        <v>115</v>
      </c>
      <c r="D203" s="331"/>
      <c r="E203" s="331"/>
      <c r="F203" s="331"/>
      <c r="G203" s="331"/>
      <c r="H203" s="332"/>
      <c r="I203" s="332"/>
      <c r="J203" s="332"/>
      <c r="K203" s="332"/>
      <c r="L203" s="332"/>
      <c r="M203" s="332"/>
      <c r="N203" s="332"/>
      <c r="O203" s="332"/>
      <c r="P203" s="332"/>
      <c r="Q203" s="311"/>
      <c r="R203" s="311"/>
      <c r="S203" s="311"/>
      <c r="T203" s="311"/>
      <c r="U203" s="311"/>
      <c r="V203" s="311"/>
      <c r="W203" s="311"/>
      <c r="X203" s="311"/>
      <c r="Y203" s="311"/>
      <c r="Z203" s="311"/>
      <c r="AA203" s="311"/>
      <c r="AB203" s="311"/>
      <c r="AC203" s="311"/>
      <c r="AD203" s="311"/>
      <c r="AE203" s="311"/>
      <c r="AF203" s="311"/>
      <c r="AG203" s="311"/>
      <c r="AH203" s="311"/>
      <c r="AI203" s="311"/>
      <c r="AJ203" s="311"/>
      <c r="AK203" s="311"/>
      <c r="AL203" s="311"/>
      <c r="AM203" s="313"/>
      <c r="AN203" s="313"/>
      <c r="AO203" s="313"/>
      <c r="AP203" s="313"/>
      <c r="AQ203" s="313"/>
      <c r="AR203" s="313"/>
      <c r="AS203" s="313"/>
      <c r="AT203" s="313"/>
      <c r="AU203" s="313"/>
      <c r="AV203" s="313"/>
      <c r="AW203" s="313"/>
      <c r="AX203" s="313"/>
      <c r="AY203" s="313"/>
      <c r="AZ203" s="313"/>
      <c r="BA203" s="313"/>
      <c r="BB203" s="313"/>
      <c r="BC203" s="313"/>
      <c r="BD203" s="313"/>
      <c r="BE203" s="313"/>
      <c r="BF203" s="313"/>
      <c r="BG203" s="313"/>
      <c r="BH203" s="313"/>
      <c r="BI203" s="313"/>
      <c r="BJ203" s="259"/>
      <c r="BK203" s="301"/>
      <c r="BL203" s="301"/>
      <c r="BM203" s="301"/>
      <c r="BN203" s="301"/>
      <c r="BO203" s="301"/>
      <c r="BP203" s="301"/>
      <c r="BQ203" s="301"/>
      <c r="BR203" s="301"/>
      <c r="BS203" s="301"/>
      <c r="BT203" s="301"/>
      <c r="BU203" s="301"/>
      <c r="BV203" s="301"/>
      <c r="BW203" s="301"/>
      <c r="BX203" s="301"/>
      <c r="BY203" s="301"/>
    </row>
    <row r="204" spans="2:77">
      <c r="B204" s="508" t="s">
        <v>108</v>
      </c>
      <c r="C204" s="508"/>
      <c r="D204" s="508"/>
      <c r="E204" s="508"/>
      <c r="F204" s="508"/>
      <c r="G204" s="508"/>
      <c r="H204" s="508"/>
      <c r="I204" s="508"/>
      <c r="J204" s="508"/>
      <c r="K204" s="508"/>
      <c r="L204" s="508"/>
      <c r="M204" s="508"/>
      <c r="N204" s="508"/>
      <c r="O204" s="508"/>
      <c r="P204" s="508"/>
      <c r="Q204" s="311"/>
      <c r="R204" s="509">
        <f>R126</f>
        <v>0</v>
      </c>
      <c r="S204" s="509"/>
      <c r="T204" s="509"/>
      <c r="U204" s="509"/>
      <c r="V204" s="311"/>
      <c r="W204" s="509">
        <f>W126</f>
        <v>0</v>
      </c>
      <c r="X204" s="509"/>
      <c r="Y204" s="509"/>
      <c r="Z204" s="509"/>
      <c r="AA204" s="311"/>
      <c r="AB204" s="509">
        <f>AB126</f>
        <v>0</v>
      </c>
      <c r="AC204" s="509"/>
      <c r="AD204" s="509"/>
      <c r="AE204" s="509"/>
      <c r="AF204" s="311"/>
      <c r="AG204" s="509">
        <f>R204+W204+AB204</f>
        <v>0</v>
      </c>
      <c r="AH204" s="509"/>
      <c r="AI204" s="509"/>
      <c r="AJ204" s="509"/>
      <c r="AK204" s="311"/>
      <c r="AL204" s="311"/>
      <c r="AM204" s="313"/>
      <c r="AN204" s="313"/>
      <c r="AO204" s="313"/>
      <c r="AP204" s="313"/>
      <c r="AQ204" s="313"/>
      <c r="AR204" s="313"/>
      <c r="AS204" s="313"/>
      <c r="AT204" s="313"/>
      <c r="AU204" s="313"/>
      <c r="AV204" s="313"/>
      <c r="AW204" s="313"/>
      <c r="AX204" s="313"/>
      <c r="AY204" s="313"/>
      <c r="AZ204" s="313"/>
      <c r="BA204" s="313"/>
      <c r="BB204" s="313"/>
      <c r="BC204" s="313"/>
      <c r="BD204" s="313"/>
      <c r="BE204" s="313"/>
      <c r="BF204" s="313"/>
      <c r="BG204" s="313"/>
      <c r="BH204" s="313"/>
      <c r="BI204" s="313"/>
      <c r="BJ204" s="259"/>
      <c r="BK204" s="290"/>
      <c r="BL204" s="510">
        <f>R204+W204</f>
        <v>0</v>
      </c>
      <c r="BM204" s="510"/>
      <c r="BN204" s="510"/>
      <c r="BO204" s="510"/>
      <c r="BP204" s="290"/>
      <c r="BQ204" s="301"/>
      <c r="BR204" s="301"/>
      <c r="BS204" s="290"/>
      <c r="BT204" s="290"/>
      <c r="BU204" s="290"/>
      <c r="BV204" s="290"/>
      <c r="BW204" s="290"/>
      <c r="BX204" s="290"/>
      <c r="BY204" s="301"/>
    </row>
    <row r="205" spans="2:77" ht="12.75" customHeight="1">
      <c r="B205" s="512" t="s">
        <v>109</v>
      </c>
      <c r="C205" s="512"/>
      <c r="D205" s="512"/>
      <c r="E205" s="512"/>
      <c r="F205" s="512"/>
      <c r="G205" s="512"/>
      <c r="H205" s="512"/>
      <c r="I205" s="512"/>
      <c r="J205" s="512"/>
      <c r="K205" s="512"/>
      <c r="L205" s="512"/>
      <c r="M205" s="512"/>
      <c r="N205" s="512"/>
      <c r="O205" s="512"/>
      <c r="P205" s="512"/>
      <c r="Q205" s="311"/>
      <c r="R205" s="513" t="e">
        <f>R204/$AG$219</f>
        <v>#DIV/0!</v>
      </c>
      <c r="S205" s="513"/>
      <c r="T205" s="513"/>
      <c r="U205" s="513"/>
      <c r="V205" s="311"/>
      <c r="W205" s="513" t="e">
        <f>W204/$AG$219</f>
        <v>#DIV/0!</v>
      </c>
      <c r="X205" s="513"/>
      <c r="Y205" s="513"/>
      <c r="Z205" s="513"/>
      <c r="AA205" s="311"/>
      <c r="AB205" s="513" t="e">
        <f>AB204/$AG$219</f>
        <v>#DIV/0!</v>
      </c>
      <c r="AC205" s="513"/>
      <c r="AD205" s="513"/>
      <c r="AE205" s="513"/>
      <c r="AF205" s="311"/>
      <c r="AG205" s="513" t="e">
        <f>AG204/$AG$219</f>
        <v>#DIV/0!</v>
      </c>
      <c r="AH205" s="513"/>
      <c r="AI205" s="513"/>
      <c r="AJ205" s="513"/>
      <c r="AK205" s="311"/>
      <c r="AL205" s="311"/>
      <c r="AM205" s="313"/>
      <c r="AN205" s="313"/>
      <c r="AO205" s="313"/>
      <c r="AP205" s="313"/>
      <c r="AQ205" s="313"/>
      <c r="AR205" s="313"/>
      <c r="AS205" s="313"/>
      <c r="AT205" s="313"/>
      <c r="AU205" s="313"/>
      <c r="AV205" s="313"/>
      <c r="AW205" s="313"/>
      <c r="AX205" s="313"/>
      <c r="AY205" s="313"/>
      <c r="AZ205" s="313"/>
      <c r="BA205" s="313"/>
      <c r="BB205" s="313"/>
      <c r="BC205" s="313"/>
      <c r="BD205" s="313"/>
      <c r="BE205" s="313"/>
      <c r="BF205" s="313"/>
      <c r="BG205" s="313"/>
      <c r="BH205" s="313"/>
      <c r="BI205" s="313"/>
      <c r="BJ205" s="259"/>
      <c r="BK205" s="290"/>
      <c r="BL205" s="514" t="e">
        <f>BL204/$AG$219</f>
        <v>#DIV/0!</v>
      </c>
      <c r="BM205" s="514"/>
      <c r="BN205" s="514"/>
      <c r="BO205" s="514"/>
      <c r="BP205" s="290"/>
      <c r="BQ205" s="301"/>
      <c r="BR205" s="301"/>
      <c r="BS205" s="290"/>
      <c r="BT205" s="290"/>
      <c r="BU205" s="290"/>
      <c r="BV205" s="290"/>
      <c r="BW205" s="290"/>
      <c r="BX205" s="290"/>
      <c r="BY205" s="301"/>
    </row>
    <row r="206" spans="2:77" ht="3" customHeight="1">
      <c r="B206" s="308"/>
      <c r="C206" s="309"/>
      <c r="D206" s="309"/>
      <c r="E206" s="309"/>
      <c r="F206" s="309"/>
      <c r="G206" s="309"/>
      <c r="H206" s="309"/>
      <c r="I206" s="309"/>
      <c r="J206" s="309"/>
      <c r="K206" s="309"/>
      <c r="L206" s="309"/>
      <c r="M206" s="309"/>
      <c r="N206" s="309"/>
      <c r="O206" s="309"/>
      <c r="P206" s="309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1"/>
      <c r="AB206" s="311"/>
      <c r="AC206" s="311"/>
      <c r="AD206" s="311"/>
      <c r="AE206" s="311"/>
      <c r="AF206" s="311"/>
      <c r="AG206" s="311"/>
      <c r="AH206" s="311"/>
      <c r="AI206" s="311"/>
      <c r="AJ206" s="311"/>
      <c r="AK206" s="311"/>
      <c r="AL206" s="311"/>
      <c r="AM206" s="313"/>
      <c r="AN206" s="313"/>
      <c r="AO206" s="313"/>
      <c r="AP206" s="313"/>
      <c r="AQ206" s="313"/>
      <c r="AR206" s="313"/>
      <c r="AS206" s="313"/>
      <c r="AT206" s="313"/>
      <c r="AU206" s="313"/>
      <c r="AV206" s="313"/>
      <c r="AW206" s="313"/>
      <c r="AX206" s="313"/>
      <c r="AY206" s="313"/>
      <c r="AZ206" s="313"/>
      <c r="BA206" s="313"/>
      <c r="BB206" s="313"/>
      <c r="BC206" s="313"/>
      <c r="BD206" s="313"/>
      <c r="BE206" s="313"/>
      <c r="BF206" s="313"/>
      <c r="BG206" s="313"/>
      <c r="BH206" s="313"/>
      <c r="BI206" s="313"/>
      <c r="BJ206" s="259"/>
      <c r="BK206" s="301"/>
      <c r="BL206" s="301"/>
      <c r="BM206" s="301"/>
      <c r="BN206" s="301"/>
      <c r="BO206" s="301"/>
      <c r="BP206" s="301"/>
      <c r="BQ206" s="301"/>
      <c r="BR206" s="301"/>
      <c r="BS206" s="301"/>
      <c r="BT206" s="301"/>
      <c r="BU206" s="301"/>
      <c r="BV206" s="301"/>
      <c r="BW206" s="301"/>
      <c r="BX206" s="301"/>
      <c r="BY206" s="301"/>
    </row>
    <row r="207" spans="2:77">
      <c r="B207" s="317" t="s">
        <v>84</v>
      </c>
      <c r="C207" s="318" t="s">
        <v>85</v>
      </c>
      <c r="D207" s="319"/>
      <c r="E207" s="319"/>
      <c r="F207" s="319"/>
      <c r="G207" s="319"/>
      <c r="H207" s="319"/>
      <c r="I207" s="319"/>
      <c r="J207" s="319"/>
      <c r="K207" s="336"/>
      <c r="L207" s="336"/>
      <c r="M207" s="336"/>
      <c r="N207" s="336"/>
      <c r="O207" s="336"/>
      <c r="P207" s="336"/>
      <c r="Q207" s="311"/>
      <c r="R207" s="311"/>
      <c r="S207" s="311"/>
      <c r="T207" s="311"/>
      <c r="U207" s="311"/>
      <c r="V207" s="311"/>
      <c r="W207" s="311"/>
      <c r="X207" s="311"/>
      <c r="Y207" s="311"/>
      <c r="Z207" s="311"/>
      <c r="AA207" s="311"/>
      <c r="AB207" s="311"/>
      <c r="AC207" s="311"/>
      <c r="AD207" s="311"/>
      <c r="AE207" s="311"/>
      <c r="AF207" s="311"/>
      <c r="AG207" s="311"/>
      <c r="AH207" s="311"/>
      <c r="AI207" s="311"/>
      <c r="AJ207" s="311"/>
      <c r="AK207" s="311"/>
      <c r="AL207" s="311"/>
      <c r="AM207" s="313"/>
      <c r="AN207" s="313"/>
      <c r="AO207" s="313"/>
      <c r="AP207" s="313"/>
      <c r="AQ207" s="313"/>
      <c r="AR207" s="313"/>
      <c r="AS207" s="313"/>
      <c r="AT207" s="313"/>
      <c r="AU207" s="313"/>
      <c r="AV207" s="313"/>
      <c r="AW207" s="313"/>
      <c r="AX207" s="313"/>
      <c r="AY207" s="313"/>
      <c r="AZ207" s="313"/>
      <c r="BA207" s="313"/>
      <c r="BB207" s="313"/>
      <c r="BC207" s="313"/>
      <c r="BD207" s="313"/>
      <c r="BE207" s="313"/>
      <c r="BF207" s="313"/>
      <c r="BG207" s="313"/>
      <c r="BH207" s="313"/>
      <c r="BI207" s="313"/>
      <c r="BJ207" s="259"/>
      <c r="BK207" s="290"/>
      <c r="BL207" s="290"/>
      <c r="BM207" s="290"/>
      <c r="BN207" s="290"/>
      <c r="BO207" s="290"/>
      <c r="BP207" s="290"/>
      <c r="BQ207" s="301"/>
      <c r="BR207" s="301"/>
      <c r="BS207" s="290"/>
      <c r="BT207" s="290"/>
      <c r="BU207" s="290"/>
      <c r="BV207" s="290"/>
      <c r="BW207" s="290"/>
      <c r="BX207" s="290"/>
      <c r="BY207" s="301"/>
    </row>
    <row r="208" spans="2:77">
      <c r="B208" s="508" t="s">
        <v>108</v>
      </c>
      <c r="C208" s="508"/>
      <c r="D208" s="508"/>
      <c r="E208" s="508"/>
      <c r="F208" s="508"/>
      <c r="G208" s="508"/>
      <c r="H208" s="508"/>
      <c r="I208" s="508"/>
      <c r="J208" s="508"/>
      <c r="K208" s="508"/>
      <c r="L208" s="508"/>
      <c r="M208" s="508"/>
      <c r="N208" s="508"/>
      <c r="O208" s="508"/>
      <c r="P208" s="508"/>
      <c r="Q208" s="311"/>
      <c r="R208" s="509">
        <f>R151</f>
        <v>0</v>
      </c>
      <c r="S208" s="509"/>
      <c r="T208" s="509"/>
      <c r="U208" s="509"/>
      <c r="V208" s="311"/>
      <c r="W208" s="509">
        <f>W151</f>
        <v>0</v>
      </c>
      <c r="X208" s="509"/>
      <c r="Y208" s="509"/>
      <c r="Z208" s="509"/>
      <c r="AA208" s="311"/>
      <c r="AB208" s="509">
        <f>AB151</f>
        <v>0</v>
      </c>
      <c r="AC208" s="509"/>
      <c r="AD208" s="509"/>
      <c r="AE208" s="509"/>
      <c r="AF208" s="311"/>
      <c r="AG208" s="509">
        <f>R208+W208+AB208</f>
        <v>0</v>
      </c>
      <c r="AH208" s="509"/>
      <c r="AI208" s="509"/>
      <c r="AJ208" s="509"/>
      <c r="AK208" s="311"/>
      <c r="AL208" s="311"/>
      <c r="AM208" s="313"/>
      <c r="AN208" s="313"/>
      <c r="AO208" s="313"/>
      <c r="AP208" s="313"/>
      <c r="AQ208" s="313"/>
      <c r="AR208" s="313"/>
      <c r="AS208" s="313"/>
      <c r="AT208" s="313"/>
      <c r="AU208" s="313"/>
      <c r="AV208" s="313"/>
      <c r="AW208" s="313"/>
      <c r="AX208" s="313"/>
      <c r="AY208" s="313"/>
      <c r="AZ208" s="313"/>
      <c r="BA208" s="313"/>
      <c r="BB208" s="313"/>
      <c r="BC208" s="313"/>
      <c r="BD208" s="313"/>
      <c r="BE208" s="313"/>
      <c r="BF208" s="313"/>
      <c r="BG208" s="313"/>
      <c r="BH208" s="313"/>
      <c r="BI208" s="313"/>
      <c r="BJ208" s="259"/>
      <c r="BK208" s="290"/>
      <c r="BL208" s="510">
        <f>R208+W208</f>
        <v>0</v>
      </c>
      <c r="BM208" s="510"/>
      <c r="BN208" s="510"/>
      <c r="BO208" s="510"/>
      <c r="BP208" s="290"/>
      <c r="BQ208" s="301"/>
      <c r="BR208" s="301"/>
      <c r="BS208" s="290"/>
      <c r="BT208" s="290"/>
      <c r="BU208" s="290"/>
      <c r="BV208" s="290"/>
      <c r="BW208" s="290"/>
      <c r="BX208" s="290"/>
      <c r="BY208" s="301"/>
    </row>
    <row r="209" spans="2:77" ht="12.75" customHeight="1">
      <c r="B209" s="512" t="s">
        <v>109</v>
      </c>
      <c r="C209" s="512"/>
      <c r="D209" s="512"/>
      <c r="E209" s="512"/>
      <c r="F209" s="512"/>
      <c r="G209" s="512"/>
      <c r="H209" s="512"/>
      <c r="I209" s="512"/>
      <c r="J209" s="512"/>
      <c r="K209" s="512"/>
      <c r="L209" s="512"/>
      <c r="M209" s="512"/>
      <c r="N209" s="512"/>
      <c r="O209" s="512"/>
      <c r="P209" s="512"/>
      <c r="Q209" s="311"/>
      <c r="R209" s="513" t="e">
        <f>R208/$AG$219</f>
        <v>#DIV/0!</v>
      </c>
      <c r="S209" s="513"/>
      <c r="T209" s="513"/>
      <c r="U209" s="513"/>
      <c r="V209" s="311"/>
      <c r="W209" s="513" t="e">
        <f>W208/$AG$219</f>
        <v>#DIV/0!</v>
      </c>
      <c r="X209" s="513"/>
      <c r="Y209" s="513"/>
      <c r="Z209" s="513"/>
      <c r="AA209" s="311"/>
      <c r="AB209" s="513" t="e">
        <f>AB208/$AG$219</f>
        <v>#DIV/0!</v>
      </c>
      <c r="AC209" s="513"/>
      <c r="AD209" s="513"/>
      <c r="AE209" s="513"/>
      <c r="AF209" s="311"/>
      <c r="AG209" s="513" t="e">
        <f>AG208/$AG$219</f>
        <v>#DIV/0!</v>
      </c>
      <c r="AH209" s="513"/>
      <c r="AI209" s="513"/>
      <c r="AJ209" s="513"/>
      <c r="AK209" s="311"/>
      <c r="AL209" s="311"/>
      <c r="AM209" s="313"/>
      <c r="AN209" s="313"/>
      <c r="AO209" s="313"/>
      <c r="AP209" s="313"/>
      <c r="AQ209" s="313"/>
      <c r="AR209" s="313"/>
      <c r="AS209" s="313"/>
      <c r="AT209" s="313"/>
      <c r="AU209" s="313"/>
      <c r="AV209" s="313"/>
      <c r="AW209" s="313"/>
      <c r="AX209" s="313"/>
      <c r="AY209" s="313"/>
      <c r="AZ209" s="313"/>
      <c r="BA209" s="313"/>
      <c r="BB209" s="313"/>
      <c r="BC209" s="313"/>
      <c r="BD209" s="313"/>
      <c r="BE209" s="313"/>
      <c r="BF209" s="313"/>
      <c r="BG209" s="313"/>
      <c r="BH209" s="313"/>
      <c r="BI209" s="313"/>
      <c r="BJ209" s="259"/>
      <c r="BK209" s="290"/>
      <c r="BL209" s="514" t="e">
        <f>BL208/$AG$219</f>
        <v>#DIV/0!</v>
      </c>
      <c r="BM209" s="514"/>
      <c r="BN209" s="514"/>
      <c r="BO209" s="514"/>
      <c r="BP209" s="290"/>
      <c r="BQ209" s="301"/>
      <c r="BR209" s="301"/>
      <c r="BS209" s="290"/>
      <c r="BT209" s="290"/>
      <c r="BU209" s="290"/>
      <c r="BV209" s="290"/>
      <c r="BW209" s="290"/>
      <c r="BX209" s="290"/>
      <c r="BY209" s="301"/>
    </row>
    <row r="210" spans="2:77" ht="3" customHeight="1">
      <c r="B210" s="308"/>
      <c r="C210" s="309"/>
      <c r="D210" s="309"/>
      <c r="E210" s="309"/>
      <c r="F210" s="309"/>
      <c r="G210" s="309"/>
      <c r="H210" s="309"/>
      <c r="I210" s="309"/>
      <c r="J210" s="309"/>
      <c r="K210" s="309"/>
      <c r="L210" s="309"/>
      <c r="M210" s="309"/>
      <c r="N210" s="309"/>
      <c r="O210" s="309"/>
      <c r="P210" s="309"/>
      <c r="Q210" s="311"/>
      <c r="R210" s="311"/>
      <c r="S210" s="311"/>
      <c r="T210" s="311"/>
      <c r="U210" s="311"/>
      <c r="V210" s="311"/>
      <c r="W210" s="311"/>
      <c r="X210" s="311"/>
      <c r="Y210" s="311"/>
      <c r="Z210" s="311"/>
      <c r="AA210" s="311"/>
      <c r="AB210" s="311"/>
      <c r="AC210" s="311"/>
      <c r="AD210" s="311"/>
      <c r="AE210" s="311"/>
      <c r="AF210" s="311"/>
      <c r="AG210" s="311"/>
      <c r="AH210" s="311"/>
      <c r="AI210" s="311"/>
      <c r="AJ210" s="311"/>
      <c r="AK210" s="311"/>
      <c r="AL210" s="311"/>
      <c r="AM210" s="313"/>
      <c r="AN210" s="313"/>
      <c r="AO210" s="313"/>
      <c r="AP210" s="313"/>
      <c r="AQ210" s="313"/>
      <c r="AR210" s="313"/>
      <c r="AS210" s="313"/>
      <c r="AT210" s="313"/>
      <c r="AU210" s="313"/>
      <c r="AV210" s="313"/>
      <c r="AW210" s="313"/>
      <c r="AX210" s="313"/>
      <c r="AY210" s="313"/>
      <c r="AZ210" s="313"/>
      <c r="BA210" s="313"/>
      <c r="BB210" s="313"/>
      <c r="BC210" s="313"/>
      <c r="BD210" s="313"/>
      <c r="BE210" s="313"/>
      <c r="BF210" s="313"/>
      <c r="BG210" s="313"/>
      <c r="BH210" s="313"/>
      <c r="BI210" s="313"/>
      <c r="BJ210" s="259"/>
      <c r="BK210" s="301"/>
      <c r="BL210" s="301"/>
      <c r="BM210" s="301"/>
      <c r="BN210" s="301"/>
      <c r="BO210" s="301"/>
      <c r="BP210" s="301"/>
      <c r="BQ210" s="301"/>
      <c r="BR210" s="301"/>
      <c r="BS210" s="301"/>
      <c r="BT210" s="301"/>
      <c r="BU210" s="301"/>
      <c r="BV210" s="301"/>
      <c r="BW210" s="301"/>
      <c r="BX210" s="301"/>
      <c r="BY210" s="301"/>
    </row>
    <row r="211" spans="2:77">
      <c r="B211" s="317" t="s">
        <v>95</v>
      </c>
      <c r="C211" s="318" t="s">
        <v>96</v>
      </c>
      <c r="D211" s="319"/>
      <c r="E211" s="319"/>
      <c r="F211" s="319"/>
      <c r="G211" s="319"/>
      <c r="H211" s="319"/>
      <c r="I211" s="319"/>
      <c r="J211" s="319"/>
      <c r="K211" s="319"/>
      <c r="L211" s="319"/>
      <c r="M211" s="319"/>
      <c r="N211" s="319"/>
      <c r="O211" s="319"/>
      <c r="P211" s="319"/>
      <c r="Q211" s="311"/>
      <c r="R211" s="311"/>
      <c r="S211" s="311"/>
      <c r="T211" s="311"/>
      <c r="U211" s="311"/>
      <c r="V211" s="311"/>
      <c r="W211" s="311"/>
      <c r="X211" s="311"/>
      <c r="Y211" s="311"/>
      <c r="Z211" s="311"/>
      <c r="AA211" s="311"/>
      <c r="AB211" s="311"/>
      <c r="AC211" s="311"/>
      <c r="AD211" s="311"/>
      <c r="AE211" s="311"/>
      <c r="AF211" s="311"/>
      <c r="AG211" s="311"/>
      <c r="AH211" s="311"/>
      <c r="AI211" s="311"/>
      <c r="AJ211" s="311"/>
      <c r="AK211" s="311"/>
      <c r="AL211" s="311"/>
      <c r="AM211" s="313"/>
      <c r="AN211" s="313"/>
      <c r="AO211" s="313"/>
      <c r="AP211" s="313"/>
      <c r="AQ211" s="313"/>
      <c r="AR211" s="313"/>
      <c r="AS211" s="313"/>
      <c r="AT211" s="313"/>
      <c r="AU211" s="313"/>
      <c r="AV211" s="313"/>
      <c r="AW211" s="313"/>
      <c r="AX211" s="313"/>
      <c r="AY211" s="313"/>
      <c r="AZ211" s="313"/>
      <c r="BA211" s="313"/>
      <c r="BB211" s="313"/>
      <c r="BC211" s="313"/>
      <c r="BD211" s="313"/>
      <c r="BE211" s="313"/>
      <c r="BF211" s="313"/>
      <c r="BG211" s="313"/>
      <c r="BH211" s="313"/>
      <c r="BI211" s="313"/>
      <c r="BJ211" s="259"/>
      <c r="BK211" s="290"/>
      <c r="BL211" s="290"/>
      <c r="BM211" s="290"/>
      <c r="BN211" s="290"/>
      <c r="BO211" s="290"/>
      <c r="BP211" s="290"/>
      <c r="BQ211" s="301"/>
      <c r="BR211" s="301"/>
      <c r="BS211" s="290"/>
      <c r="BT211" s="290"/>
      <c r="BU211" s="290"/>
      <c r="BV211" s="290"/>
      <c r="BW211" s="290"/>
      <c r="BX211" s="290"/>
      <c r="BY211" s="301"/>
    </row>
    <row r="212" spans="2:77">
      <c r="B212" s="508" t="s">
        <v>108</v>
      </c>
      <c r="C212" s="508"/>
      <c r="D212" s="508"/>
      <c r="E212" s="508"/>
      <c r="F212" s="508"/>
      <c r="G212" s="508"/>
      <c r="H212" s="508"/>
      <c r="I212" s="508"/>
      <c r="J212" s="508"/>
      <c r="K212" s="508"/>
      <c r="L212" s="508"/>
      <c r="M212" s="508"/>
      <c r="N212" s="508"/>
      <c r="O212" s="508"/>
      <c r="P212" s="508"/>
      <c r="Q212" s="311"/>
      <c r="R212" s="509">
        <f>R159</f>
        <v>0</v>
      </c>
      <c r="S212" s="509"/>
      <c r="T212" s="509"/>
      <c r="U212" s="509"/>
      <c r="V212" s="311"/>
      <c r="W212" s="509">
        <f>W159</f>
        <v>0</v>
      </c>
      <c r="X212" s="509"/>
      <c r="Y212" s="509"/>
      <c r="Z212" s="509"/>
      <c r="AA212" s="311"/>
      <c r="AB212" s="509">
        <f>AB159</f>
        <v>0</v>
      </c>
      <c r="AC212" s="509"/>
      <c r="AD212" s="509"/>
      <c r="AE212" s="509"/>
      <c r="AF212" s="311"/>
      <c r="AG212" s="509">
        <f>R212+W212+AB212</f>
        <v>0</v>
      </c>
      <c r="AH212" s="509"/>
      <c r="AI212" s="509"/>
      <c r="AJ212" s="509"/>
      <c r="AK212" s="311"/>
      <c r="AL212" s="311"/>
      <c r="AM212" s="313"/>
      <c r="AN212" s="313"/>
      <c r="AO212" s="313"/>
      <c r="AP212" s="313"/>
      <c r="AQ212" s="313"/>
      <c r="AR212" s="313"/>
      <c r="AS212" s="313"/>
      <c r="AT212" s="313"/>
      <c r="AU212" s="313"/>
      <c r="AV212" s="313"/>
      <c r="AW212" s="313"/>
      <c r="AX212" s="313"/>
      <c r="AY212" s="313"/>
      <c r="AZ212" s="313"/>
      <c r="BA212" s="313"/>
      <c r="BB212" s="313"/>
      <c r="BC212" s="313"/>
      <c r="BD212" s="313"/>
      <c r="BE212" s="313"/>
      <c r="BF212" s="313"/>
      <c r="BG212" s="313"/>
      <c r="BH212" s="313"/>
      <c r="BI212" s="313"/>
      <c r="BJ212" s="259"/>
      <c r="BK212" s="290"/>
      <c r="BL212" s="510">
        <f>R212+W212</f>
        <v>0</v>
      </c>
      <c r="BM212" s="510"/>
      <c r="BN212" s="510"/>
      <c r="BO212" s="510"/>
      <c r="BP212" s="290"/>
      <c r="BQ212" s="301"/>
      <c r="BR212" s="301"/>
      <c r="BS212" s="290"/>
      <c r="BT212" s="511">
        <f>AG212</f>
        <v>0</v>
      </c>
      <c r="BU212" s="511"/>
      <c r="BV212" s="511"/>
      <c r="BW212" s="511"/>
      <c r="BX212" s="290"/>
      <c r="BY212" s="301"/>
    </row>
    <row r="213" spans="2:77" ht="12.75" customHeight="1">
      <c r="B213" s="512" t="s">
        <v>109</v>
      </c>
      <c r="C213" s="512"/>
      <c r="D213" s="512"/>
      <c r="E213" s="512"/>
      <c r="F213" s="512"/>
      <c r="G213" s="512"/>
      <c r="H213" s="512"/>
      <c r="I213" s="512"/>
      <c r="J213" s="512"/>
      <c r="K213" s="512"/>
      <c r="L213" s="512"/>
      <c r="M213" s="512"/>
      <c r="N213" s="512"/>
      <c r="O213" s="512"/>
      <c r="P213" s="512"/>
      <c r="Q213" s="311"/>
      <c r="R213" s="513" t="e">
        <f>R212/$AG$219</f>
        <v>#DIV/0!</v>
      </c>
      <c r="S213" s="513"/>
      <c r="T213" s="513"/>
      <c r="U213" s="513"/>
      <c r="V213" s="311"/>
      <c r="W213" s="513" t="e">
        <f>W212/$AG$219</f>
        <v>#DIV/0!</v>
      </c>
      <c r="X213" s="513"/>
      <c r="Y213" s="513"/>
      <c r="Z213" s="513"/>
      <c r="AA213" s="311"/>
      <c r="AB213" s="513" t="e">
        <f>AB212/$AG$219</f>
        <v>#DIV/0!</v>
      </c>
      <c r="AC213" s="513"/>
      <c r="AD213" s="513"/>
      <c r="AE213" s="513"/>
      <c r="AF213" s="311"/>
      <c r="AG213" s="513" t="e">
        <f>AG212/$AG$219</f>
        <v>#DIV/0!</v>
      </c>
      <c r="AH213" s="513"/>
      <c r="AI213" s="513"/>
      <c r="AJ213" s="513"/>
      <c r="AK213" s="311"/>
      <c r="AL213" s="311"/>
      <c r="AM213" s="313"/>
      <c r="AN213" s="313"/>
      <c r="AO213" s="313"/>
      <c r="AP213" s="313"/>
      <c r="AQ213" s="313"/>
      <c r="AR213" s="313"/>
      <c r="AS213" s="313"/>
      <c r="AT213" s="313"/>
      <c r="AU213" s="313"/>
      <c r="AV213" s="313"/>
      <c r="AW213" s="313"/>
      <c r="AX213" s="313"/>
      <c r="AY213" s="313"/>
      <c r="AZ213" s="313"/>
      <c r="BA213" s="313"/>
      <c r="BB213" s="313"/>
      <c r="BC213" s="313"/>
      <c r="BD213" s="313"/>
      <c r="BE213" s="313"/>
      <c r="BF213" s="313"/>
      <c r="BG213" s="313"/>
      <c r="BH213" s="313"/>
      <c r="BI213" s="313"/>
      <c r="BJ213" s="259"/>
      <c r="BK213" s="290"/>
      <c r="BL213" s="514" t="e">
        <f>BL212/$AG$219</f>
        <v>#DIV/0!</v>
      </c>
      <c r="BM213" s="514"/>
      <c r="BN213" s="514"/>
      <c r="BO213" s="514"/>
      <c r="BP213" s="290"/>
      <c r="BQ213" s="301"/>
      <c r="BR213" s="301"/>
      <c r="BS213" s="290"/>
      <c r="BT213" s="290"/>
      <c r="BU213" s="290"/>
      <c r="BV213" s="290"/>
      <c r="BW213" s="290"/>
      <c r="BX213" s="290"/>
      <c r="BY213" s="301"/>
    </row>
    <row r="214" spans="2:77" ht="3" customHeight="1">
      <c r="B214" s="308"/>
      <c r="C214" s="309"/>
      <c r="D214" s="309"/>
      <c r="E214" s="309"/>
      <c r="F214" s="309"/>
      <c r="G214" s="309"/>
      <c r="H214" s="309"/>
      <c r="I214" s="309"/>
      <c r="J214" s="309"/>
      <c r="K214" s="309"/>
      <c r="L214" s="309"/>
      <c r="M214" s="309"/>
      <c r="N214" s="309"/>
      <c r="O214" s="309"/>
      <c r="P214" s="309"/>
      <c r="Q214" s="311"/>
      <c r="R214" s="311"/>
      <c r="S214" s="311"/>
      <c r="T214" s="311"/>
      <c r="U214" s="311"/>
      <c r="V214" s="311"/>
      <c r="W214" s="311"/>
      <c r="X214" s="311"/>
      <c r="Y214" s="311"/>
      <c r="Z214" s="311"/>
      <c r="AA214" s="311"/>
      <c r="AB214" s="311"/>
      <c r="AC214" s="311"/>
      <c r="AD214" s="311"/>
      <c r="AE214" s="311"/>
      <c r="AF214" s="311"/>
      <c r="AG214" s="311"/>
      <c r="AH214" s="311"/>
      <c r="AI214" s="311"/>
      <c r="AJ214" s="311"/>
      <c r="AK214" s="311"/>
      <c r="AL214" s="311"/>
      <c r="AM214" s="313"/>
      <c r="AN214" s="313"/>
      <c r="AO214" s="313"/>
      <c r="AP214" s="313"/>
      <c r="AQ214" s="313"/>
      <c r="AR214" s="313"/>
      <c r="AS214" s="313"/>
      <c r="AT214" s="313"/>
      <c r="AU214" s="313"/>
      <c r="AV214" s="313"/>
      <c r="AW214" s="313"/>
      <c r="AX214" s="313"/>
      <c r="AY214" s="313"/>
      <c r="AZ214" s="313"/>
      <c r="BA214" s="313"/>
      <c r="BB214" s="313"/>
      <c r="BC214" s="313"/>
      <c r="BD214" s="313"/>
      <c r="BE214" s="313"/>
      <c r="BF214" s="313"/>
      <c r="BG214" s="313"/>
      <c r="BH214" s="313"/>
      <c r="BI214" s="313"/>
      <c r="BJ214" s="259"/>
      <c r="BK214" s="301"/>
      <c r="BL214" s="301"/>
      <c r="BM214" s="301"/>
      <c r="BN214" s="301"/>
      <c r="BO214" s="301"/>
      <c r="BP214" s="301"/>
      <c r="BQ214" s="301"/>
      <c r="BR214" s="301"/>
      <c r="BS214" s="301"/>
      <c r="BT214" s="301"/>
      <c r="BU214" s="301"/>
      <c r="BV214" s="301"/>
      <c r="BW214" s="301"/>
      <c r="BX214" s="301"/>
      <c r="BY214" s="301"/>
    </row>
    <row r="215" spans="2:77">
      <c r="B215" s="317" t="s">
        <v>100</v>
      </c>
      <c r="C215" s="318" t="s">
        <v>116</v>
      </c>
      <c r="D215" s="319"/>
      <c r="E215" s="319"/>
      <c r="F215" s="319"/>
      <c r="G215" s="319"/>
      <c r="H215" s="319"/>
      <c r="I215" s="319"/>
      <c r="J215" s="319"/>
      <c r="K215" s="319"/>
      <c r="L215" s="319"/>
      <c r="M215" s="319"/>
      <c r="N215" s="319"/>
      <c r="O215" s="319"/>
      <c r="P215" s="319"/>
      <c r="Q215" s="311"/>
      <c r="R215" s="311"/>
      <c r="S215" s="311"/>
      <c r="T215" s="311"/>
      <c r="U215" s="311"/>
      <c r="V215" s="311"/>
      <c r="W215" s="311"/>
      <c r="X215" s="311"/>
      <c r="Y215" s="311"/>
      <c r="Z215" s="311"/>
      <c r="AA215" s="311"/>
      <c r="AB215" s="311"/>
      <c r="AC215" s="311"/>
      <c r="AD215" s="311"/>
      <c r="AE215" s="311"/>
      <c r="AF215" s="311"/>
      <c r="AG215" s="311"/>
      <c r="AH215" s="311"/>
      <c r="AI215" s="311"/>
      <c r="AJ215" s="311"/>
      <c r="AK215" s="311"/>
      <c r="AL215" s="311"/>
      <c r="AM215" s="313"/>
      <c r="AN215" s="313"/>
      <c r="AO215" s="313"/>
      <c r="AP215" s="313"/>
      <c r="AQ215" s="313"/>
      <c r="AR215" s="313"/>
      <c r="AS215" s="313"/>
      <c r="AT215" s="313"/>
      <c r="AU215" s="313"/>
      <c r="AV215" s="313"/>
      <c r="AW215" s="313"/>
      <c r="AX215" s="313"/>
      <c r="AY215" s="313"/>
      <c r="AZ215" s="313"/>
      <c r="BA215" s="313"/>
      <c r="BB215" s="313"/>
      <c r="BC215" s="313"/>
      <c r="BD215" s="313"/>
      <c r="BE215" s="313"/>
      <c r="BF215" s="313"/>
      <c r="BG215" s="313"/>
      <c r="BH215" s="313"/>
      <c r="BI215" s="313"/>
      <c r="BJ215" s="259"/>
      <c r="BK215" s="301"/>
      <c r="BL215" s="301"/>
      <c r="BM215" s="301"/>
      <c r="BN215" s="301"/>
      <c r="BO215" s="301"/>
      <c r="BP215" s="301"/>
      <c r="BQ215" s="301"/>
      <c r="BR215" s="301"/>
      <c r="BS215" s="301"/>
      <c r="BT215" s="301"/>
      <c r="BU215" s="301"/>
      <c r="BV215" s="301"/>
      <c r="BW215" s="301"/>
      <c r="BX215" s="301"/>
      <c r="BY215" s="301"/>
    </row>
    <row r="216" spans="2:77">
      <c r="B216" s="508" t="s">
        <v>108</v>
      </c>
      <c r="C216" s="508"/>
      <c r="D216" s="508"/>
      <c r="E216" s="508"/>
      <c r="F216" s="508"/>
      <c r="G216" s="508"/>
      <c r="H216" s="508"/>
      <c r="I216" s="508"/>
      <c r="J216" s="508"/>
      <c r="K216" s="508"/>
      <c r="L216" s="508"/>
      <c r="M216" s="508"/>
      <c r="N216" s="508"/>
      <c r="O216" s="508"/>
      <c r="P216" s="508"/>
      <c r="Q216" s="311"/>
      <c r="R216" s="509">
        <f>R172</f>
        <v>0</v>
      </c>
      <c r="S216" s="509"/>
      <c r="T216" s="509"/>
      <c r="U216" s="509"/>
      <c r="V216" s="311"/>
      <c r="W216" s="509">
        <f>W172</f>
        <v>0</v>
      </c>
      <c r="X216" s="509"/>
      <c r="Y216" s="509"/>
      <c r="Z216" s="509"/>
      <c r="AA216" s="311"/>
      <c r="AB216" s="509">
        <f>AB172</f>
        <v>0</v>
      </c>
      <c r="AC216" s="509"/>
      <c r="AD216" s="509"/>
      <c r="AE216" s="509"/>
      <c r="AF216" s="311"/>
      <c r="AG216" s="509">
        <f>R216+W216+AB216</f>
        <v>0</v>
      </c>
      <c r="AH216" s="509"/>
      <c r="AI216" s="509"/>
      <c r="AJ216" s="509"/>
      <c r="AK216" s="311"/>
      <c r="AL216" s="311"/>
      <c r="AM216" s="313"/>
      <c r="AN216" s="313"/>
      <c r="AO216" s="313"/>
      <c r="AP216" s="313"/>
      <c r="AQ216" s="313"/>
      <c r="AR216" s="313"/>
      <c r="AS216" s="313"/>
      <c r="AT216" s="313"/>
      <c r="AU216" s="313"/>
      <c r="AV216" s="313"/>
      <c r="AW216" s="313"/>
      <c r="AX216" s="313"/>
      <c r="AY216" s="313"/>
      <c r="AZ216" s="313"/>
      <c r="BA216" s="313"/>
      <c r="BB216" s="313"/>
      <c r="BC216" s="313"/>
      <c r="BD216" s="313"/>
      <c r="BE216" s="313"/>
      <c r="BF216" s="313"/>
      <c r="BG216" s="313"/>
      <c r="BH216" s="313"/>
      <c r="BI216" s="313"/>
      <c r="BJ216" s="259"/>
      <c r="BK216" s="290"/>
      <c r="BL216" s="510">
        <f>R216+W216</f>
        <v>0</v>
      </c>
      <c r="BM216" s="510"/>
      <c r="BN216" s="510"/>
      <c r="BO216" s="510"/>
      <c r="BP216" s="290"/>
      <c r="BQ216" s="301"/>
      <c r="BR216" s="301"/>
      <c r="BS216" s="290"/>
      <c r="BT216" s="290"/>
      <c r="BU216" s="290"/>
      <c r="BV216" s="290"/>
      <c r="BW216" s="290"/>
      <c r="BX216" s="290"/>
      <c r="BY216" s="301"/>
    </row>
    <row r="217" spans="2:77" ht="12.75" customHeight="1">
      <c r="B217" s="512" t="s">
        <v>109</v>
      </c>
      <c r="C217" s="512"/>
      <c r="D217" s="512"/>
      <c r="E217" s="512"/>
      <c r="F217" s="512"/>
      <c r="G217" s="512"/>
      <c r="H217" s="512"/>
      <c r="I217" s="512"/>
      <c r="J217" s="512"/>
      <c r="K217" s="512"/>
      <c r="L217" s="512"/>
      <c r="M217" s="512"/>
      <c r="N217" s="512"/>
      <c r="O217" s="512"/>
      <c r="P217" s="512"/>
      <c r="Q217" s="311"/>
      <c r="R217" s="513" t="e">
        <f>R216/$AG$219</f>
        <v>#DIV/0!</v>
      </c>
      <c r="S217" s="513"/>
      <c r="T217" s="513"/>
      <c r="U217" s="513"/>
      <c r="V217" s="311"/>
      <c r="W217" s="513" t="e">
        <f>W216/$AG$219</f>
        <v>#DIV/0!</v>
      </c>
      <c r="X217" s="513"/>
      <c r="Y217" s="513"/>
      <c r="Z217" s="513"/>
      <c r="AA217" s="311"/>
      <c r="AB217" s="513" t="e">
        <f>AB216/$AG$219</f>
        <v>#DIV/0!</v>
      </c>
      <c r="AC217" s="513"/>
      <c r="AD217" s="513"/>
      <c r="AE217" s="513"/>
      <c r="AF217" s="311"/>
      <c r="AG217" s="513" t="e">
        <f>AG216/$AG$219</f>
        <v>#DIV/0!</v>
      </c>
      <c r="AH217" s="513"/>
      <c r="AI217" s="513"/>
      <c r="AJ217" s="513"/>
      <c r="AK217" s="311"/>
      <c r="AL217" s="311"/>
      <c r="AM217" s="313"/>
      <c r="AN217" s="313"/>
      <c r="AO217" s="313"/>
      <c r="AP217" s="313"/>
      <c r="AQ217" s="313"/>
      <c r="AR217" s="313"/>
      <c r="AS217" s="313"/>
      <c r="AT217" s="313"/>
      <c r="AU217" s="313"/>
      <c r="AV217" s="313"/>
      <c r="AW217" s="313"/>
      <c r="AX217" s="313"/>
      <c r="AY217" s="313"/>
      <c r="AZ217" s="313"/>
      <c r="BA217" s="313"/>
      <c r="BB217" s="313"/>
      <c r="BC217" s="313"/>
      <c r="BD217" s="313"/>
      <c r="BE217" s="313"/>
      <c r="BF217" s="313"/>
      <c r="BG217" s="313"/>
      <c r="BH217" s="313"/>
      <c r="BI217" s="313"/>
      <c r="BJ217" s="259"/>
      <c r="BK217" s="290"/>
      <c r="BL217" s="514" t="e">
        <f>BL216/$AG$219</f>
        <v>#DIV/0!</v>
      </c>
      <c r="BM217" s="514"/>
      <c r="BN217" s="514"/>
      <c r="BO217" s="514"/>
      <c r="BP217" s="290"/>
      <c r="BQ217" s="301"/>
      <c r="BR217" s="301"/>
      <c r="BS217" s="290"/>
      <c r="BT217" s="290"/>
      <c r="BU217" s="290"/>
      <c r="BV217" s="290"/>
      <c r="BW217" s="290"/>
      <c r="BX217" s="290"/>
      <c r="BY217" s="301"/>
    </row>
    <row r="218" spans="2:77">
      <c r="B218" s="308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  <c r="N218" s="309"/>
      <c r="O218" s="309"/>
      <c r="P218" s="309"/>
      <c r="Q218" s="311"/>
      <c r="R218" s="311"/>
      <c r="S218" s="311"/>
      <c r="T218" s="311"/>
      <c r="U218" s="311"/>
      <c r="V218" s="311"/>
      <c r="W218" s="311"/>
      <c r="X218" s="311"/>
      <c r="Y218" s="311"/>
      <c r="Z218" s="311"/>
      <c r="AA218" s="311"/>
      <c r="AB218" s="311"/>
      <c r="AC218" s="311"/>
      <c r="AD218" s="311"/>
      <c r="AE218" s="311"/>
      <c r="AF218" s="311"/>
      <c r="AG218" s="311"/>
      <c r="AH218" s="311"/>
      <c r="AI218" s="311"/>
      <c r="AJ218" s="311"/>
      <c r="AK218" s="311"/>
      <c r="AL218" s="311"/>
      <c r="AM218" s="313"/>
      <c r="AN218" s="313"/>
      <c r="AO218" s="313"/>
      <c r="AP218" s="313"/>
      <c r="AQ218" s="313"/>
      <c r="AR218" s="313"/>
      <c r="AS218" s="313"/>
      <c r="AT218" s="313"/>
      <c r="AU218" s="313"/>
      <c r="AV218" s="313"/>
      <c r="AW218" s="313"/>
      <c r="AX218" s="313"/>
      <c r="AY218" s="313"/>
      <c r="AZ218" s="313"/>
      <c r="BA218" s="313"/>
      <c r="BB218" s="313"/>
      <c r="BC218" s="313"/>
      <c r="BD218" s="313"/>
      <c r="BE218" s="313"/>
      <c r="BF218" s="313"/>
      <c r="BG218" s="313"/>
      <c r="BH218" s="313"/>
      <c r="BI218" s="313"/>
      <c r="BJ218" s="259"/>
      <c r="BK218" s="301"/>
      <c r="BL218" s="301"/>
      <c r="BM218" s="301"/>
      <c r="BN218" s="301"/>
      <c r="BO218" s="301"/>
      <c r="BP218" s="301"/>
      <c r="BQ218" s="301"/>
      <c r="BR218" s="301"/>
      <c r="BS218" s="301"/>
      <c r="BT218" s="301"/>
      <c r="BU218" s="301"/>
      <c r="BV218" s="301"/>
      <c r="BW218" s="301"/>
      <c r="BX218" s="301"/>
      <c r="BY218" s="301"/>
    </row>
    <row r="219" spans="2:77">
      <c r="B219" s="519" t="s">
        <v>117</v>
      </c>
      <c r="C219" s="519"/>
      <c r="D219" s="519"/>
      <c r="E219" s="519"/>
      <c r="F219" s="519"/>
      <c r="G219" s="519"/>
      <c r="H219" s="519"/>
      <c r="I219" s="519"/>
      <c r="J219" s="519"/>
      <c r="K219" s="519"/>
      <c r="L219" s="519"/>
      <c r="M219" s="519"/>
      <c r="N219" s="519"/>
      <c r="O219" s="519"/>
      <c r="P219" s="519"/>
      <c r="Q219" s="311"/>
      <c r="R219" s="520">
        <f>R188+R200+R204+R208+R212+R216</f>
        <v>0</v>
      </c>
      <c r="S219" s="520"/>
      <c r="T219" s="520"/>
      <c r="U219" s="520"/>
      <c r="V219" s="311"/>
      <c r="W219" s="520">
        <f>W188+W200+W204+W208+W212+W216</f>
        <v>0</v>
      </c>
      <c r="X219" s="520"/>
      <c r="Y219" s="520"/>
      <c r="Z219" s="520"/>
      <c r="AA219" s="311"/>
      <c r="AB219" s="520">
        <f>AB188+AB200+AB204+AB208+AB212+AB216</f>
        <v>0</v>
      </c>
      <c r="AC219" s="520"/>
      <c r="AD219" s="520"/>
      <c r="AE219" s="520"/>
      <c r="AF219" s="311"/>
      <c r="AG219" s="521">
        <f>R219+W219+AB219</f>
        <v>0</v>
      </c>
      <c r="AH219" s="521"/>
      <c r="AI219" s="521"/>
      <c r="AJ219" s="521"/>
      <c r="AK219" s="311"/>
      <c r="AL219" s="311"/>
      <c r="AM219" s="313"/>
      <c r="AN219" s="313"/>
      <c r="AO219" s="313"/>
      <c r="AP219" s="313"/>
      <c r="AQ219" s="313"/>
      <c r="AR219" s="313"/>
      <c r="AS219" s="313"/>
      <c r="AT219" s="313"/>
      <c r="AU219" s="313"/>
      <c r="AV219" s="313"/>
      <c r="AW219" s="313"/>
      <c r="AX219" s="313"/>
      <c r="AY219" s="313"/>
      <c r="AZ219" s="313"/>
      <c r="BA219" s="313"/>
      <c r="BB219" s="313"/>
      <c r="BC219" s="313"/>
      <c r="BD219" s="313"/>
      <c r="BE219" s="313"/>
      <c r="BF219" s="313"/>
      <c r="BG219" s="313"/>
      <c r="BH219" s="313"/>
      <c r="BI219" s="313"/>
      <c r="BJ219" s="259"/>
      <c r="BK219" s="290"/>
      <c r="BL219" s="510">
        <f>R219+W219</f>
        <v>0</v>
      </c>
      <c r="BM219" s="510"/>
      <c r="BN219" s="510"/>
      <c r="BO219" s="510"/>
      <c r="BP219" s="290"/>
      <c r="BQ219" s="301"/>
      <c r="BR219" s="301"/>
      <c r="BS219" s="290"/>
      <c r="BT219" s="511">
        <f>BT188+BT192+BT212</f>
        <v>0</v>
      </c>
      <c r="BU219" s="511"/>
      <c r="BV219" s="511"/>
      <c r="BW219" s="511"/>
      <c r="BX219" s="290"/>
      <c r="BY219" s="301"/>
    </row>
    <row r="220" spans="2:77">
      <c r="B220" s="523" t="s">
        <v>109</v>
      </c>
      <c r="C220" s="523"/>
      <c r="D220" s="523"/>
      <c r="E220" s="523"/>
      <c r="F220" s="523"/>
      <c r="G220" s="523"/>
      <c r="H220" s="523"/>
      <c r="I220" s="523"/>
      <c r="J220" s="523"/>
      <c r="K220" s="523"/>
      <c r="L220" s="523"/>
      <c r="M220" s="523"/>
      <c r="N220" s="523"/>
      <c r="O220" s="523"/>
      <c r="P220" s="523"/>
      <c r="Q220" s="311"/>
      <c r="R220" s="524" t="e">
        <f>R219/$AG$219</f>
        <v>#DIV/0!</v>
      </c>
      <c r="S220" s="524"/>
      <c r="T220" s="524"/>
      <c r="U220" s="524"/>
      <c r="V220" s="311"/>
      <c r="W220" s="524" t="e">
        <f>W219/$AG$219</f>
        <v>#DIV/0!</v>
      </c>
      <c r="X220" s="524"/>
      <c r="Y220" s="524"/>
      <c r="Z220" s="524"/>
      <c r="AA220" s="311"/>
      <c r="AB220" s="524" t="e">
        <f>AB219/$AG$219</f>
        <v>#DIV/0!</v>
      </c>
      <c r="AC220" s="524"/>
      <c r="AD220" s="524"/>
      <c r="AE220" s="524"/>
      <c r="AF220" s="311"/>
      <c r="AG220" s="524" t="e">
        <f>AG219/$AG$219</f>
        <v>#DIV/0!</v>
      </c>
      <c r="AH220" s="524"/>
      <c r="AI220" s="524"/>
      <c r="AJ220" s="524"/>
      <c r="AK220" s="311"/>
      <c r="AL220" s="311"/>
      <c r="AM220" s="313"/>
      <c r="AN220" s="313"/>
      <c r="AO220" s="313"/>
      <c r="AP220" s="313"/>
      <c r="AQ220" s="313"/>
      <c r="AR220" s="313"/>
      <c r="AS220" s="313"/>
      <c r="AT220" s="313"/>
      <c r="AU220" s="313"/>
      <c r="AV220" s="313"/>
      <c r="AW220" s="313"/>
      <c r="AX220" s="313"/>
      <c r="AY220" s="313"/>
      <c r="AZ220" s="313"/>
      <c r="BA220" s="313"/>
      <c r="BB220" s="313"/>
      <c r="BC220" s="313"/>
      <c r="BD220" s="313"/>
      <c r="BE220" s="313"/>
      <c r="BF220" s="313"/>
      <c r="BG220" s="313"/>
      <c r="BH220" s="313"/>
      <c r="BI220" s="313"/>
      <c r="BJ220" s="259"/>
      <c r="BK220" s="301"/>
      <c r="BL220" s="525" t="e">
        <f>BL219/$AG$219</f>
        <v>#DIV/0!</v>
      </c>
      <c r="BM220" s="525"/>
      <c r="BN220" s="525"/>
      <c r="BO220" s="525"/>
      <c r="BP220" s="301"/>
      <c r="BQ220" s="301"/>
      <c r="BR220" s="301"/>
      <c r="BS220" s="301"/>
      <c r="BT220" s="525" t="e">
        <f>BT219/AG219</f>
        <v>#DIV/0!</v>
      </c>
      <c r="BU220" s="525"/>
      <c r="BV220" s="525"/>
      <c r="BW220" s="525"/>
      <c r="BX220" s="301"/>
      <c r="BY220" s="301"/>
    </row>
    <row r="221" spans="2:77" ht="8.1" customHeight="1">
      <c r="B221" s="337"/>
      <c r="C221" s="312"/>
      <c r="D221" s="312"/>
      <c r="E221" s="312"/>
      <c r="F221" s="312"/>
      <c r="G221" s="312"/>
      <c r="H221" s="312"/>
      <c r="I221" s="312"/>
      <c r="J221" s="312"/>
      <c r="K221" s="312"/>
      <c r="L221" s="312"/>
      <c r="M221" s="312"/>
      <c r="N221" s="312"/>
      <c r="O221" s="312"/>
      <c r="P221" s="312"/>
      <c r="Q221" s="311"/>
      <c r="R221" s="311"/>
      <c r="S221" s="311"/>
      <c r="T221" s="311"/>
      <c r="U221" s="311"/>
      <c r="V221" s="311"/>
      <c r="W221" s="311"/>
      <c r="X221" s="311"/>
      <c r="Y221" s="311"/>
      <c r="Z221" s="311"/>
      <c r="AA221" s="311"/>
      <c r="AB221" s="311"/>
      <c r="AC221" s="311"/>
      <c r="AD221" s="311"/>
      <c r="AE221" s="311"/>
      <c r="AF221" s="311"/>
      <c r="AG221" s="311"/>
      <c r="AH221" s="311"/>
      <c r="AI221" s="311"/>
      <c r="AJ221" s="311"/>
      <c r="AK221" s="311"/>
      <c r="AL221" s="311"/>
      <c r="AM221" s="313"/>
      <c r="AN221" s="313"/>
      <c r="AO221" s="313"/>
      <c r="AP221" s="313"/>
      <c r="AQ221" s="313"/>
      <c r="AR221" s="313"/>
      <c r="AS221" s="313"/>
      <c r="AT221" s="313"/>
      <c r="AU221" s="313"/>
      <c r="AV221" s="313"/>
      <c r="AW221" s="313"/>
      <c r="AX221" s="313"/>
      <c r="AY221" s="313"/>
      <c r="AZ221" s="313"/>
      <c r="BA221" s="313"/>
      <c r="BB221" s="313"/>
      <c r="BC221" s="313"/>
      <c r="BD221" s="313"/>
      <c r="BE221" s="313"/>
      <c r="BF221" s="313"/>
      <c r="BG221" s="313"/>
      <c r="BH221" s="313"/>
      <c r="BI221" s="313"/>
      <c r="BJ221" s="259"/>
      <c r="BK221" s="301"/>
      <c r="BL221" s="301"/>
      <c r="BM221" s="301"/>
      <c r="BN221" s="301"/>
      <c r="BO221" s="301"/>
      <c r="BP221" s="301"/>
      <c r="BQ221" s="301"/>
      <c r="BR221" s="301"/>
      <c r="BS221" s="301"/>
      <c r="BT221" s="301"/>
      <c r="BU221" s="301"/>
      <c r="BV221" s="301"/>
      <c r="BW221" s="301"/>
      <c r="BX221" s="301"/>
      <c r="BY221" s="301"/>
    </row>
    <row r="222" spans="2:77">
      <c r="AM222" s="260"/>
      <c r="AN222" s="260"/>
      <c r="AO222" s="260"/>
      <c r="AP222" s="260"/>
      <c r="AQ222" s="260"/>
      <c r="AR222" s="260"/>
      <c r="AS222" s="260"/>
      <c r="AT222" s="260"/>
      <c r="AU222" s="260"/>
      <c r="AV222" s="260"/>
      <c r="AW222" s="260"/>
      <c r="AX222" s="260"/>
      <c r="AY222" s="260"/>
      <c r="AZ222" s="260"/>
      <c r="BA222" s="260"/>
      <c r="BB222" s="260"/>
      <c r="BC222" s="260"/>
      <c r="BD222" s="260"/>
      <c r="BE222" s="260"/>
      <c r="BF222" s="260"/>
      <c r="BG222" s="260"/>
      <c r="BH222" s="260"/>
      <c r="BI222" s="260"/>
      <c r="BJ222" s="259"/>
      <c r="BK222" s="301"/>
      <c r="BL222" s="522" t="e">
        <f>IF((BL220&gt;80%),"1 point",0)</f>
        <v>#DIV/0!</v>
      </c>
      <c r="BM222" s="522"/>
      <c r="BN222" s="522"/>
      <c r="BO222" s="522"/>
      <c r="BP222" s="301"/>
      <c r="BQ222" s="301"/>
      <c r="BR222" s="301"/>
      <c r="BS222" s="301"/>
      <c r="BT222" s="522" t="e">
        <f>IF((BT220&gt;50%),"2 points",0)</f>
        <v>#DIV/0!</v>
      </c>
      <c r="BU222" s="522"/>
      <c r="BV222" s="522"/>
      <c r="BW222" s="522"/>
      <c r="BX222" s="301"/>
      <c r="BY222" s="301"/>
    </row>
    <row r="223" spans="2:77">
      <c r="AM223" s="260"/>
      <c r="AN223" s="260"/>
      <c r="AO223" s="260"/>
      <c r="AP223" s="260"/>
      <c r="AQ223" s="260"/>
      <c r="AR223" s="260"/>
      <c r="AS223" s="260"/>
      <c r="AT223" s="260"/>
      <c r="AU223" s="260"/>
      <c r="AV223" s="260"/>
      <c r="AW223" s="260"/>
      <c r="AX223" s="260"/>
      <c r="AY223" s="260"/>
      <c r="AZ223" s="260"/>
      <c r="BA223" s="260"/>
      <c r="BB223" s="260"/>
      <c r="BC223" s="260"/>
      <c r="BD223" s="260"/>
      <c r="BE223" s="260"/>
      <c r="BF223" s="260"/>
      <c r="BG223" s="260"/>
      <c r="BH223" s="260"/>
      <c r="BI223" s="260"/>
      <c r="BJ223" s="259"/>
      <c r="BK223" s="301"/>
      <c r="BL223" s="301"/>
      <c r="BM223" s="301"/>
      <c r="BN223" s="301"/>
      <c r="BO223" s="301"/>
      <c r="BP223" s="301"/>
      <c r="BQ223" s="301"/>
      <c r="BR223" s="301"/>
      <c r="BS223" s="301"/>
      <c r="BT223" s="301"/>
      <c r="BU223" s="301"/>
      <c r="BV223" s="301"/>
      <c r="BW223" s="301"/>
      <c r="BX223" s="301"/>
      <c r="BY223" s="301"/>
    </row>
    <row r="224" spans="2:77">
      <c r="AM224" s="260"/>
      <c r="AN224" s="260"/>
      <c r="AO224" s="260"/>
      <c r="AP224" s="260"/>
      <c r="AQ224" s="260"/>
      <c r="AR224" s="260"/>
      <c r="AS224" s="260"/>
      <c r="AT224" s="260"/>
      <c r="AU224" s="260"/>
      <c r="AV224" s="260"/>
      <c r="AW224" s="260"/>
      <c r="AX224" s="260"/>
      <c r="AY224" s="260"/>
      <c r="AZ224" s="260"/>
      <c r="BA224" s="260"/>
      <c r="BB224" s="260"/>
      <c r="BC224" s="260"/>
      <c r="BD224" s="260"/>
      <c r="BE224" s="260"/>
      <c r="BF224" s="260"/>
      <c r="BG224" s="260"/>
      <c r="BH224" s="260"/>
      <c r="BI224" s="260"/>
      <c r="BJ224" s="259"/>
      <c r="BK224" s="301"/>
      <c r="BL224" s="301"/>
      <c r="BM224" s="301"/>
      <c r="BN224" s="301"/>
      <c r="BO224" s="301"/>
      <c r="BP224" s="301"/>
      <c r="BQ224" s="303"/>
      <c r="BR224" s="303"/>
      <c r="BS224" s="301"/>
      <c r="BT224" s="301"/>
      <c r="BU224" s="301"/>
      <c r="BV224" s="301"/>
      <c r="BW224" s="301"/>
      <c r="BX224" s="301"/>
      <c r="BY224" s="301"/>
    </row>
    <row r="225" spans="39:77">
      <c r="AM225" s="260"/>
      <c r="AN225" s="260"/>
      <c r="AO225" s="260"/>
      <c r="AP225" s="260"/>
      <c r="AQ225" s="260"/>
      <c r="AR225" s="260"/>
      <c r="AS225" s="260"/>
      <c r="AT225" s="260"/>
      <c r="AU225" s="260"/>
      <c r="AV225" s="260"/>
      <c r="AW225" s="260"/>
      <c r="AX225" s="260"/>
      <c r="AY225" s="260"/>
      <c r="AZ225" s="260"/>
      <c r="BA225" s="260"/>
      <c r="BB225" s="260"/>
      <c r="BC225" s="260"/>
      <c r="BD225" s="260"/>
      <c r="BE225" s="260"/>
      <c r="BF225" s="260"/>
      <c r="BG225" s="260"/>
      <c r="BH225" s="260"/>
      <c r="BI225" s="260"/>
      <c r="BK225" s="336"/>
      <c r="BL225" s="336"/>
      <c r="BM225" s="336"/>
      <c r="BN225" s="336"/>
      <c r="BO225" s="336"/>
      <c r="BP225" s="336"/>
      <c r="BQ225" s="338"/>
      <c r="BR225" s="338"/>
      <c r="BS225" s="336"/>
      <c r="BT225" s="336"/>
      <c r="BU225" s="336"/>
      <c r="BV225" s="336"/>
      <c r="BW225" s="336"/>
      <c r="BX225" s="336"/>
      <c r="BY225" s="338"/>
    </row>
  </sheetData>
  <sheetProtection algorithmName="SHA-512" hashValue="gAnUq0imPma8HNZU5AkweAQ8CGR4ku2IjpKu4IPZl7LEija3lXBf9LeidKJYnklsW88EIgnH6PB8OB6+42cK1A==" saltValue="Ciw5yUNX16Pj3Q4Pq2aqUA==" spinCount="100000" sheet="1" objects="1" scenarios="1" formatCells="0" formatColumns="0" formatRows="0" insertColumns="0" insertRows="0" selectLockedCells="1"/>
  <mergeCells count="648">
    <mergeCell ref="B219:P219"/>
    <mergeCell ref="R219:U219"/>
    <mergeCell ref="W219:Z219"/>
    <mergeCell ref="AB219:AE219"/>
    <mergeCell ref="AG219:AJ219"/>
    <mergeCell ref="BL219:BO219"/>
    <mergeCell ref="BL222:BO222"/>
    <mergeCell ref="BT222:BW222"/>
    <mergeCell ref="BT219:BW219"/>
    <mergeCell ref="B220:P220"/>
    <mergeCell ref="R220:U220"/>
    <mergeCell ref="W220:Z220"/>
    <mergeCell ref="AB220:AE220"/>
    <mergeCell ref="AG220:AJ220"/>
    <mergeCell ref="BL220:BO220"/>
    <mergeCell ref="BT220:BW220"/>
    <mergeCell ref="B216:P216"/>
    <mergeCell ref="R216:U216"/>
    <mergeCell ref="W216:Z216"/>
    <mergeCell ref="AB216:AE216"/>
    <mergeCell ref="AG216:AJ216"/>
    <mergeCell ref="BL216:BO216"/>
    <mergeCell ref="B217:P217"/>
    <mergeCell ref="R217:U217"/>
    <mergeCell ref="W217:Z217"/>
    <mergeCell ref="AB217:AE217"/>
    <mergeCell ref="AG217:AJ217"/>
    <mergeCell ref="BL217:BO217"/>
    <mergeCell ref="BT212:BW212"/>
    <mergeCell ref="B213:P213"/>
    <mergeCell ref="R213:U213"/>
    <mergeCell ref="W213:Z213"/>
    <mergeCell ref="AB213:AE213"/>
    <mergeCell ref="AG213:AJ213"/>
    <mergeCell ref="BL213:BO213"/>
    <mergeCell ref="B212:P212"/>
    <mergeCell ref="R212:U212"/>
    <mergeCell ref="W212:Z212"/>
    <mergeCell ref="AB212:AE212"/>
    <mergeCell ref="AG212:AJ212"/>
    <mergeCell ref="BL212:BO212"/>
    <mergeCell ref="B209:P209"/>
    <mergeCell ref="R209:U209"/>
    <mergeCell ref="W209:Z209"/>
    <mergeCell ref="AB209:AE209"/>
    <mergeCell ref="AG209:AJ209"/>
    <mergeCell ref="BL209:BO209"/>
    <mergeCell ref="B205:P205"/>
    <mergeCell ref="R205:U205"/>
    <mergeCell ref="W205:Z205"/>
    <mergeCell ref="AB205:AE205"/>
    <mergeCell ref="AG205:AJ205"/>
    <mergeCell ref="BL205:BO205"/>
    <mergeCell ref="B208:P208"/>
    <mergeCell ref="R208:U208"/>
    <mergeCell ref="W208:Z208"/>
    <mergeCell ref="AB208:AE208"/>
    <mergeCell ref="AG208:AJ208"/>
    <mergeCell ref="BL208:BO208"/>
    <mergeCell ref="B201:P201"/>
    <mergeCell ref="R201:U201"/>
    <mergeCell ref="W201:Z201"/>
    <mergeCell ref="AB201:AE201"/>
    <mergeCell ref="AG201:AJ201"/>
    <mergeCell ref="BL201:BO201"/>
    <mergeCell ref="B204:P204"/>
    <mergeCell ref="R204:U204"/>
    <mergeCell ref="W204:Z204"/>
    <mergeCell ref="AB204:AE204"/>
    <mergeCell ref="AG204:AJ204"/>
    <mergeCell ref="BL204:BO204"/>
    <mergeCell ref="R198:U198"/>
    <mergeCell ref="W198:Z198"/>
    <mergeCell ref="AB198:AE198"/>
    <mergeCell ref="AG198:AJ198"/>
    <mergeCell ref="BL198:BO198"/>
    <mergeCell ref="B200:P200"/>
    <mergeCell ref="R200:U200"/>
    <mergeCell ref="W200:Z200"/>
    <mergeCell ref="AB200:AE200"/>
    <mergeCell ref="AG200:AJ200"/>
    <mergeCell ref="BL200:BO200"/>
    <mergeCell ref="R194:U194"/>
    <mergeCell ref="W194:Z194"/>
    <mergeCell ref="AB194:AE194"/>
    <mergeCell ref="AG194:AJ194"/>
    <mergeCell ref="BL194:BO194"/>
    <mergeCell ref="R196:U196"/>
    <mergeCell ref="W196:Z196"/>
    <mergeCell ref="AB196:AE196"/>
    <mergeCell ref="AG196:AJ196"/>
    <mergeCell ref="BL196:BO196"/>
    <mergeCell ref="BT188:BW188"/>
    <mergeCell ref="B189:P189"/>
    <mergeCell ref="R189:U189"/>
    <mergeCell ref="W189:Z189"/>
    <mergeCell ref="AB189:AE189"/>
    <mergeCell ref="AG189:AJ189"/>
    <mergeCell ref="BL189:BO189"/>
    <mergeCell ref="R192:U192"/>
    <mergeCell ref="W192:Z192"/>
    <mergeCell ref="AB192:AE192"/>
    <mergeCell ref="AG192:AJ192"/>
    <mergeCell ref="BL192:BO192"/>
    <mergeCell ref="BT192:BW192"/>
    <mergeCell ref="W187:Z187"/>
    <mergeCell ref="AB187:AE187"/>
    <mergeCell ref="AG187:AJ187"/>
    <mergeCell ref="BK187:BN187"/>
    <mergeCell ref="BO187:BP187"/>
    <mergeCell ref="B188:P188"/>
    <mergeCell ref="R188:U188"/>
    <mergeCell ref="W188:Z188"/>
    <mergeCell ref="AB188:AE188"/>
    <mergeCell ref="AG188:AJ188"/>
    <mergeCell ref="BL188:BO188"/>
    <mergeCell ref="BT175:BW175"/>
    <mergeCell ref="BL176:BO176"/>
    <mergeCell ref="B182:P182"/>
    <mergeCell ref="R182:U182"/>
    <mergeCell ref="W182:Z182"/>
    <mergeCell ref="AB182:AE182"/>
    <mergeCell ref="AG182:AJ182"/>
    <mergeCell ref="BK182:BP182"/>
    <mergeCell ref="R185:U185"/>
    <mergeCell ref="W185:Z185"/>
    <mergeCell ref="AB185:AE185"/>
    <mergeCell ref="AG185:AJ185"/>
    <mergeCell ref="BK185:BP185"/>
    <mergeCell ref="BS185:BX185"/>
    <mergeCell ref="A173:AL173"/>
    <mergeCell ref="BL173:BO173"/>
    <mergeCell ref="A174:AL174"/>
    <mergeCell ref="B175:P175"/>
    <mergeCell ref="R175:U175"/>
    <mergeCell ref="W175:Z175"/>
    <mergeCell ref="AB175:AE175"/>
    <mergeCell ref="AG175:AJ175"/>
    <mergeCell ref="BL175:BO175"/>
    <mergeCell ref="A169:AL169"/>
    <mergeCell ref="G170:P170"/>
    <mergeCell ref="R170:U170"/>
    <mergeCell ref="W170:Z170"/>
    <mergeCell ref="AB170:AE170"/>
    <mergeCell ref="AG170:AJ170"/>
    <mergeCell ref="BL170:BO170"/>
    <mergeCell ref="A171:AL171"/>
    <mergeCell ref="B172:P172"/>
    <mergeCell ref="R172:U172"/>
    <mergeCell ref="W172:Z172"/>
    <mergeCell ref="AB172:AE172"/>
    <mergeCell ref="AG172:AJ172"/>
    <mergeCell ref="BL172:BO172"/>
    <mergeCell ref="A165:AL165"/>
    <mergeCell ref="R166:U166"/>
    <mergeCell ref="W166:Z166"/>
    <mergeCell ref="AB166:AE166"/>
    <mergeCell ref="AG166:AJ166"/>
    <mergeCell ref="BL166:BO166"/>
    <mergeCell ref="A167:AL167"/>
    <mergeCell ref="G168:P168"/>
    <mergeCell ref="R168:U168"/>
    <mergeCell ref="W168:Z168"/>
    <mergeCell ref="AB168:AE168"/>
    <mergeCell ref="AG168:AJ168"/>
    <mergeCell ref="BL168:BO168"/>
    <mergeCell ref="A161:AL161"/>
    <mergeCell ref="BL162:BO162"/>
    <mergeCell ref="BS162:BV162"/>
    <mergeCell ref="A163:AL163"/>
    <mergeCell ref="R164:U164"/>
    <mergeCell ref="W164:Z164"/>
    <mergeCell ref="AB164:AE164"/>
    <mergeCell ref="AG164:AJ164"/>
    <mergeCell ref="BL164:BO164"/>
    <mergeCell ref="A158:AL158"/>
    <mergeCell ref="B159:P159"/>
    <mergeCell ref="R159:U159"/>
    <mergeCell ref="W159:Z159"/>
    <mergeCell ref="AB159:AE159"/>
    <mergeCell ref="AG159:AJ159"/>
    <mergeCell ref="BL159:BO159"/>
    <mergeCell ref="BT159:BW159"/>
    <mergeCell ref="A160:AL160"/>
    <mergeCell ref="BL160:BO160"/>
    <mergeCell ref="A152:AL152"/>
    <mergeCell ref="BL152:BO152"/>
    <mergeCell ref="A153:AL153"/>
    <mergeCell ref="BK154:BP154"/>
    <mergeCell ref="BS154:BX154"/>
    <mergeCell ref="A155:AL155"/>
    <mergeCell ref="R156:U156"/>
    <mergeCell ref="W156:Z156"/>
    <mergeCell ref="AB156:AE156"/>
    <mergeCell ref="AG156:AJ156"/>
    <mergeCell ref="BL156:BO156"/>
    <mergeCell ref="BT156:BW156"/>
    <mergeCell ref="A148:AL148"/>
    <mergeCell ref="G149:P149"/>
    <mergeCell ref="R149:U149"/>
    <mergeCell ref="W149:Z149"/>
    <mergeCell ref="AB149:AE149"/>
    <mergeCell ref="AG149:AJ149"/>
    <mergeCell ref="BL149:BO149"/>
    <mergeCell ref="A150:AL150"/>
    <mergeCell ref="B151:P151"/>
    <mergeCell ref="R151:U151"/>
    <mergeCell ref="W151:Z151"/>
    <mergeCell ref="AB151:AE151"/>
    <mergeCell ref="AG151:AJ151"/>
    <mergeCell ref="BL151:BO151"/>
    <mergeCell ref="A144:AL144"/>
    <mergeCell ref="G145:P145"/>
    <mergeCell ref="R145:U145"/>
    <mergeCell ref="W145:Z145"/>
    <mergeCell ref="AB145:AE145"/>
    <mergeCell ref="AG145:AJ145"/>
    <mergeCell ref="BL145:BO145"/>
    <mergeCell ref="A146:AL146"/>
    <mergeCell ref="G147:P147"/>
    <mergeCell ref="R147:U147"/>
    <mergeCell ref="W147:Z147"/>
    <mergeCell ref="AB147:AE147"/>
    <mergeCell ref="AG147:AJ147"/>
    <mergeCell ref="BL147:BO147"/>
    <mergeCell ref="A140:AL140"/>
    <mergeCell ref="R141:U141"/>
    <mergeCell ref="W141:Z141"/>
    <mergeCell ref="AB141:AE141"/>
    <mergeCell ref="AG141:AJ141"/>
    <mergeCell ref="BL141:BO141"/>
    <mergeCell ref="A142:AL142"/>
    <mergeCell ref="R143:U143"/>
    <mergeCell ref="W143:Z143"/>
    <mergeCell ref="AB143:AE143"/>
    <mergeCell ref="AG143:AJ143"/>
    <mergeCell ref="BL143:BO143"/>
    <mergeCell ref="A136:AL136"/>
    <mergeCell ref="R137:U137"/>
    <mergeCell ref="W137:Z137"/>
    <mergeCell ref="AB137:AE137"/>
    <mergeCell ref="AG137:AJ137"/>
    <mergeCell ref="BL137:BO137"/>
    <mergeCell ref="A138:AL138"/>
    <mergeCell ref="R139:U139"/>
    <mergeCell ref="W139:Z139"/>
    <mergeCell ref="AB139:AE139"/>
    <mergeCell ref="AG139:AJ139"/>
    <mergeCell ref="BL139:BO139"/>
    <mergeCell ref="A132:AL132"/>
    <mergeCell ref="R133:U133"/>
    <mergeCell ref="W133:Z133"/>
    <mergeCell ref="AB133:AE133"/>
    <mergeCell ref="AG133:AJ133"/>
    <mergeCell ref="BL133:BO133"/>
    <mergeCell ref="A134:AL134"/>
    <mergeCell ref="R135:U135"/>
    <mergeCell ref="W135:Z135"/>
    <mergeCell ref="AB135:AE135"/>
    <mergeCell ref="AG135:AJ135"/>
    <mergeCell ref="BL135:BO135"/>
    <mergeCell ref="A127:AL127"/>
    <mergeCell ref="BL127:BO127"/>
    <mergeCell ref="A128:AL128"/>
    <mergeCell ref="BK129:BP129"/>
    <mergeCell ref="BS129:BX129"/>
    <mergeCell ref="A130:AL130"/>
    <mergeCell ref="R131:U131"/>
    <mergeCell ref="W131:Z131"/>
    <mergeCell ref="AB131:AE131"/>
    <mergeCell ref="AG131:AJ131"/>
    <mergeCell ref="BL131:BO131"/>
    <mergeCell ref="A123:AL123"/>
    <mergeCell ref="G124:P124"/>
    <mergeCell ref="R124:U124"/>
    <mergeCell ref="W124:Z124"/>
    <mergeCell ref="AB124:AE124"/>
    <mergeCell ref="AG124:AJ124"/>
    <mergeCell ref="BL124:BO124"/>
    <mergeCell ref="A125:AL125"/>
    <mergeCell ref="B126:P126"/>
    <mergeCell ref="R126:U126"/>
    <mergeCell ref="W126:Z126"/>
    <mergeCell ref="AB126:AE126"/>
    <mergeCell ref="AG126:AJ126"/>
    <mergeCell ref="BL126:BO126"/>
    <mergeCell ref="A119:AL119"/>
    <mergeCell ref="R120:U120"/>
    <mergeCell ref="W120:Z120"/>
    <mergeCell ref="AB120:AE120"/>
    <mergeCell ref="AG120:AJ120"/>
    <mergeCell ref="BL120:BO120"/>
    <mergeCell ref="A121:AL121"/>
    <mergeCell ref="G122:P122"/>
    <mergeCell ref="R122:U122"/>
    <mergeCell ref="W122:Z122"/>
    <mergeCell ref="AB122:AE122"/>
    <mergeCell ref="AG122:AJ122"/>
    <mergeCell ref="BL122:BO122"/>
    <mergeCell ref="A115:AL115"/>
    <mergeCell ref="BK116:BP116"/>
    <mergeCell ref="BS116:BX116"/>
    <mergeCell ref="A117:AL117"/>
    <mergeCell ref="R118:U118"/>
    <mergeCell ref="W118:Z118"/>
    <mergeCell ref="AB118:AE118"/>
    <mergeCell ref="AG118:AJ118"/>
    <mergeCell ref="BL118:BO118"/>
    <mergeCell ref="A112:AL112"/>
    <mergeCell ref="BL112:BO112"/>
    <mergeCell ref="B113:P113"/>
    <mergeCell ref="R113:U113"/>
    <mergeCell ref="W113:Z113"/>
    <mergeCell ref="AB113:AE113"/>
    <mergeCell ref="AG113:AJ113"/>
    <mergeCell ref="BL113:BO113"/>
    <mergeCell ref="A114:AL114"/>
    <mergeCell ref="BL114:BO114"/>
    <mergeCell ref="A109:AL109"/>
    <mergeCell ref="B110:P110"/>
    <mergeCell ref="R110:U110"/>
    <mergeCell ref="W110:Z110"/>
    <mergeCell ref="AB110:AE110"/>
    <mergeCell ref="AG110:AJ110"/>
    <mergeCell ref="BL110:BO110"/>
    <mergeCell ref="BP110:BS110"/>
    <mergeCell ref="A111:AL111"/>
    <mergeCell ref="BL111:BO111"/>
    <mergeCell ref="A105:AL105"/>
    <mergeCell ref="G106:P106"/>
    <mergeCell ref="R106:U106"/>
    <mergeCell ref="W106:Z106"/>
    <mergeCell ref="AB106:AE106"/>
    <mergeCell ref="AG106:AJ106"/>
    <mergeCell ref="BL106:BO106"/>
    <mergeCell ref="A107:AL107"/>
    <mergeCell ref="R108:U108"/>
    <mergeCell ref="W108:Z108"/>
    <mergeCell ref="AB108:AE108"/>
    <mergeCell ref="AG108:AJ108"/>
    <mergeCell ref="BL108:BO108"/>
    <mergeCell ref="A101:AL101"/>
    <mergeCell ref="G102:P102"/>
    <mergeCell ref="R102:U102"/>
    <mergeCell ref="W102:Z102"/>
    <mergeCell ref="AB102:AE102"/>
    <mergeCell ref="AG102:AJ102"/>
    <mergeCell ref="BL102:BO102"/>
    <mergeCell ref="A103:AL103"/>
    <mergeCell ref="G104:P104"/>
    <mergeCell ref="R104:U104"/>
    <mergeCell ref="W104:Z104"/>
    <mergeCell ref="AB104:AE104"/>
    <mergeCell ref="AG104:AJ104"/>
    <mergeCell ref="BL104:BO104"/>
    <mergeCell ref="A97:AL97"/>
    <mergeCell ref="B98:Q98"/>
    <mergeCell ref="R98:U98"/>
    <mergeCell ref="W98:Z98"/>
    <mergeCell ref="AB98:AE98"/>
    <mergeCell ref="AG98:AJ98"/>
    <mergeCell ref="BL98:BO98"/>
    <mergeCell ref="A99:AL99"/>
    <mergeCell ref="B100:Q100"/>
    <mergeCell ref="R100:U100"/>
    <mergeCell ref="W100:Z100"/>
    <mergeCell ref="AB100:AE100"/>
    <mergeCell ref="AG100:AJ100"/>
    <mergeCell ref="BL100:BO100"/>
    <mergeCell ref="A93:AL93"/>
    <mergeCell ref="BL93:BO93"/>
    <mergeCell ref="A95:AL95"/>
    <mergeCell ref="B96:Q96"/>
    <mergeCell ref="R96:U96"/>
    <mergeCell ref="W96:Z96"/>
    <mergeCell ref="AB96:AE96"/>
    <mergeCell ref="AG96:AJ96"/>
    <mergeCell ref="BL96:BO96"/>
    <mergeCell ref="A89:AL89"/>
    <mergeCell ref="R90:U90"/>
    <mergeCell ref="W90:Z90"/>
    <mergeCell ref="AB90:AE90"/>
    <mergeCell ref="AG90:AJ90"/>
    <mergeCell ref="BL90:BO90"/>
    <mergeCell ref="B92:P92"/>
    <mergeCell ref="R92:U92"/>
    <mergeCell ref="W92:Z92"/>
    <mergeCell ref="AB92:AE92"/>
    <mergeCell ref="AG92:AJ92"/>
    <mergeCell ref="BL92:BO92"/>
    <mergeCell ref="A85:AL85"/>
    <mergeCell ref="G86:P86"/>
    <mergeCell ref="R86:U86"/>
    <mergeCell ref="W86:Z86"/>
    <mergeCell ref="AB86:AE86"/>
    <mergeCell ref="AG86:AJ86"/>
    <mergeCell ref="BL86:BO86"/>
    <mergeCell ref="A87:AL87"/>
    <mergeCell ref="G88:P88"/>
    <mergeCell ref="R88:U88"/>
    <mergeCell ref="W88:Z88"/>
    <mergeCell ref="AB88:AE88"/>
    <mergeCell ref="AG88:AJ88"/>
    <mergeCell ref="BL88:BO88"/>
    <mergeCell ref="A81:AL81"/>
    <mergeCell ref="B82:Q82"/>
    <mergeCell ref="R82:U82"/>
    <mergeCell ref="W82:Z82"/>
    <mergeCell ref="AB82:AE82"/>
    <mergeCell ref="AG82:AJ82"/>
    <mergeCell ref="BL82:BO82"/>
    <mergeCell ref="A83:AL83"/>
    <mergeCell ref="B84:Q84"/>
    <mergeCell ref="R84:U84"/>
    <mergeCell ref="W84:Z84"/>
    <mergeCell ref="AB84:AE84"/>
    <mergeCell ref="AG84:AJ84"/>
    <mergeCell ref="BL84:BO84"/>
    <mergeCell ref="A77:AL77"/>
    <mergeCell ref="B78:Q78"/>
    <mergeCell ref="R78:U78"/>
    <mergeCell ref="W78:Z78"/>
    <mergeCell ref="AB78:AE78"/>
    <mergeCell ref="AG78:AJ78"/>
    <mergeCell ref="BL78:BO78"/>
    <mergeCell ref="A79:AL79"/>
    <mergeCell ref="B80:Q80"/>
    <mergeCell ref="R80:U80"/>
    <mergeCell ref="W80:Z80"/>
    <mergeCell ref="AB80:AE80"/>
    <mergeCell ref="AG80:AJ80"/>
    <mergeCell ref="BL80:BO80"/>
    <mergeCell ref="A73:AL73"/>
    <mergeCell ref="B74:Q74"/>
    <mergeCell ref="R74:U74"/>
    <mergeCell ref="W74:Z74"/>
    <mergeCell ref="AB74:AE74"/>
    <mergeCell ref="AG74:AJ74"/>
    <mergeCell ref="BL74:BO74"/>
    <mergeCell ref="A75:AL75"/>
    <mergeCell ref="B76:Q76"/>
    <mergeCell ref="R76:U76"/>
    <mergeCell ref="W76:Z76"/>
    <mergeCell ref="AB76:AE76"/>
    <mergeCell ref="AG76:AJ76"/>
    <mergeCell ref="BL76:BO76"/>
    <mergeCell ref="A69:AL69"/>
    <mergeCell ref="B70:Q70"/>
    <mergeCell ref="R70:U70"/>
    <mergeCell ref="W70:Z70"/>
    <mergeCell ref="AB70:AE70"/>
    <mergeCell ref="AG70:AJ70"/>
    <mergeCell ref="BL70:BO70"/>
    <mergeCell ref="A71:AL71"/>
    <mergeCell ref="B72:Q72"/>
    <mergeCell ref="R72:U72"/>
    <mergeCell ref="W72:Z72"/>
    <mergeCell ref="AB72:AE72"/>
    <mergeCell ref="AG72:AJ72"/>
    <mergeCell ref="BL72:BO72"/>
    <mergeCell ref="BT64:BW64"/>
    <mergeCell ref="A65:AL65"/>
    <mergeCell ref="BL65:BO65"/>
    <mergeCell ref="A67:AL67"/>
    <mergeCell ref="B68:Q68"/>
    <mergeCell ref="R68:U68"/>
    <mergeCell ref="W68:Z68"/>
    <mergeCell ref="AB68:AE68"/>
    <mergeCell ref="AG68:AJ68"/>
    <mergeCell ref="BL68:BO68"/>
    <mergeCell ref="A61:AL61"/>
    <mergeCell ref="R62:U62"/>
    <mergeCell ref="W62:Z62"/>
    <mergeCell ref="AB62:AE62"/>
    <mergeCell ref="AG62:AJ62"/>
    <mergeCell ref="BL62:BO62"/>
    <mergeCell ref="A63:AL63"/>
    <mergeCell ref="B64:P64"/>
    <mergeCell ref="R64:U64"/>
    <mergeCell ref="W64:Z64"/>
    <mergeCell ref="AB64:AE64"/>
    <mergeCell ref="AG64:AJ64"/>
    <mergeCell ref="BL64:BO64"/>
    <mergeCell ref="A57:AL57"/>
    <mergeCell ref="G58:P58"/>
    <mergeCell ref="R58:U58"/>
    <mergeCell ref="W58:Z58"/>
    <mergeCell ref="AB58:AE58"/>
    <mergeCell ref="AG58:AJ58"/>
    <mergeCell ref="BL58:BO58"/>
    <mergeCell ref="A59:AL59"/>
    <mergeCell ref="G60:P60"/>
    <mergeCell ref="R60:U60"/>
    <mergeCell ref="W60:Z60"/>
    <mergeCell ref="AB60:AE60"/>
    <mergeCell ref="AG60:AJ60"/>
    <mergeCell ref="BL60:BO60"/>
    <mergeCell ref="A53:AL53"/>
    <mergeCell ref="R54:U54"/>
    <mergeCell ref="W54:Z54"/>
    <mergeCell ref="AB54:AE54"/>
    <mergeCell ref="AG54:AJ54"/>
    <mergeCell ref="BL54:BO54"/>
    <mergeCell ref="A55:AL55"/>
    <mergeCell ref="R56:U56"/>
    <mergeCell ref="W56:Z56"/>
    <mergeCell ref="AB56:AE56"/>
    <mergeCell ref="AG56:AJ56"/>
    <mergeCell ref="BL56:BO56"/>
    <mergeCell ref="A49:AL49"/>
    <mergeCell ref="R50:U50"/>
    <mergeCell ref="W50:Z50"/>
    <mergeCell ref="AB50:AE50"/>
    <mergeCell ref="AG50:AJ50"/>
    <mergeCell ref="BL50:BO50"/>
    <mergeCell ref="A51:AL51"/>
    <mergeCell ref="R52:U52"/>
    <mergeCell ref="W52:Z52"/>
    <mergeCell ref="AB52:AE52"/>
    <mergeCell ref="AG52:AJ52"/>
    <mergeCell ref="BL52:BO52"/>
    <mergeCell ref="A45:AL45"/>
    <mergeCell ref="R46:U46"/>
    <mergeCell ref="W46:Z46"/>
    <mergeCell ref="AB46:AE46"/>
    <mergeCell ref="AG46:AJ46"/>
    <mergeCell ref="BL46:BO46"/>
    <mergeCell ref="A47:AL47"/>
    <mergeCell ref="R48:U48"/>
    <mergeCell ref="W48:Z48"/>
    <mergeCell ref="AB48:AE48"/>
    <mergeCell ref="AG48:AJ48"/>
    <mergeCell ref="BL48:BO48"/>
    <mergeCell ref="A41:AL41"/>
    <mergeCell ref="R42:U42"/>
    <mergeCell ref="W42:Z42"/>
    <mergeCell ref="AB42:AE42"/>
    <mergeCell ref="AG42:AJ42"/>
    <mergeCell ref="BL42:BO42"/>
    <mergeCell ref="A43:AL43"/>
    <mergeCell ref="R44:U44"/>
    <mergeCell ref="W44:Z44"/>
    <mergeCell ref="AB44:AE44"/>
    <mergeCell ref="AG44:AJ44"/>
    <mergeCell ref="BL44:BO44"/>
    <mergeCell ref="A37:AL37"/>
    <mergeCell ref="R38:U38"/>
    <mergeCell ref="W38:Z38"/>
    <mergeCell ref="AB38:AE38"/>
    <mergeCell ref="AG38:AJ38"/>
    <mergeCell ref="BL38:BO38"/>
    <mergeCell ref="A39:AL39"/>
    <mergeCell ref="R40:U40"/>
    <mergeCell ref="W40:Z40"/>
    <mergeCell ref="AB40:AE40"/>
    <mergeCell ref="AG40:AJ40"/>
    <mergeCell ref="BL40:BO40"/>
    <mergeCell ref="A33:AL33"/>
    <mergeCell ref="R34:U34"/>
    <mergeCell ref="W34:Z34"/>
    <mergeCell ref="AB34:AE34"/>
    <mergeCell ref="AG34:AJ34"/>
    <mergeCell ref="BL34:BO34"/>
    <mergeCell ref="A35:AL35"/>
    <mergeCell ref="R36:U36"/>
    <mergeCell ref="W36:Z36"/>
    <mergeCell ref="AB36:AE36"/>
    <mergeCell ref="AG36:AJ36"/>
    <mergeCell ref="BL36:BO36"/>
    <mergeCell ref="A29:AL29"/>
    <mergeCell ref="R30:U30"/>
    <mergeCell ref="W30:Z30"/>
    <mergeCell ref="AB30:AE30"/>
    <mergeCell ref="AG30:AJ30"/>
    <mergeCell ref="BL30:BO30"/>
    <mergeCell ref="A31:AL31"/>
    <mergeCell ref="R32:U32"/>
    <mergeCell ref="W32:Z32"/>
    <mergeCell ref="AB32:AE32"/>
    <mergeCell ref="AG32:AJ32"/>
    <mergeCell ref="BL32:BO32"/>
    <mergeCell ref="BK24:BP24"/>
    <mergeCell ref="BS24:BX24"/>
    <mergeCell ref="BK26:BP26"/>
    <mergeCell ref="BS26:BX26"/>
    <mergeCell ref="A27:AL27"/>
    <mergeCell ref="R28:U28"/>
    <mergeCell ref="W28:Z28"/>
    <mergeCell ref="AB28:AE28"/>
    <mergeCell ref="AG28:AJ28"/>
    <mergeCell ref="BL28:BO28"/>
    <mergeCell ref="A20:AL20"/>
    <mergeCell ref="B21:P21"/>
    <mergeCell ref="R21:U21"/>
    <mergeCell ref="W21:Z21"/>
    <mergeCell ref="AB21:AE21"/>
    <mergeCell ref="AG21:AJ21"/>
    <mergeCell ref="BL21:BO21"/>
    <mergeCell ref="BT21:BW21"/>
    <mergeCell ref="BL22:BO22"/>
    <mergeCell ref="A16:AL16"/>
    <mergeCell ref="R17:U17"/>
    <mergeCell ref="W17:Z17"/>
    <mergeCell ref="AB17:AE17"/>
    <mergeCell ref="AG17:AJ17"/>
    <mergeCell ref="BL17:BO17"/>
    <mergeCell ref="A18:AL18"/>
    <mergeCell ref="R19:U19"/>
    <mergeCell ref="W19:Z19"/>
    <mergeCell ref="AB19:AE19"/>
    <mergeCell ref="AG19:AJ19"/>
    <mergeCell ref="BL19:BO19"/>
    <mergeCell ref="A12:AL12"/>
    <mergeCell ref="R13:U13"/>
    <mergeCell ref="W13:Z13"/>
    <mergeCell ref="AB13:AE13"/>
    <mergeCell ref="AG13:AJ13"/>
    <mergeCell ref="BL13:BO13"/>
    <mergeCell ref="A14:AL14"/>
    <mergeCell ref="R15:U15"/>
    <mergeCell ref="W15:Z15"/>
    <mergeCell ref="AB15:AE15"/>
    <mergeCell ref="AG15:AJ15"/>
    <mergeCell ref="BL15:BO15"/>
    <mergeCell ref="R7:U7"/>
    <mergeCell ref="W7:Z7"/>
    <mergeCell ref="AB7:AE7"/>
    <mergeCell ref="AG7:AJ7"/>
    <mergeCell ref="BK7:BP7"/>
    <mergeCell ref="BS7:BX7"/>
    <mergeCell ref="BK9:BP9"/>
    <mergeCell ref="BS9:BX9"/>
    <mergeCell ref="R11:U11"/>
    <mergeCell ref="W11:Z11"/>
    <mergeCell ref="AB11:AE11"/>
    <mergeCell ref="AG11:AJ11"/>
    <mergeCell ref="BL11:BO11"/>
    <mergeCell ref="B2:T2"/>
    <mergeCell ref="U2:AK2"/>
    <mergeCell ref="AC1:AJ1"/>
    <mergeCell ref="BK2:BP2"/>
    <mergeCell ref="BS2:BX2"/>
    <mergeCell ref="R5:U5"/>
    <mergeCell ref="W5:Z5"/>
    <mergeCell ref="AB5:AE5"/>
    <mergeCell ref="AG5:AJ5"/>
    <mergeCell ref="BK5:BP5"/>
    <mergeCell ref="BS5:BX5"/>
  </mergeCells>
  <dataValidations count="1">
    <dataValidation type="list" allowBlank="1" showInputMessage="1" showErrorMessage="1" sqref="U2:AK2" xr:uid="{00000000-0002-0000-0100-000000000000}">
      <formula1>$AP$1:$AP$3</formula1>
    </dataValidation>
  </dataValidations>
  <printOptions horizontalCentered="1"/>
  <pageMargins left="0.19652777777777777" right="0.19652777777777777" top="0.35416666666666669" bottom="0.47222222222222227" header="0.51181102362204722" footer="0.23611111111111113"/>
  <pageSetup paperSize="9" scale="70" firstPageNumber="0" orientation="landscape" cellComments="atEnd" horizontalDpi="300" verticalDpi="300" r:id="rId1"/>
  <headerFooter alignWithMargins="0">
    <oddFooter>&amp;L&amp;9FAJV - Aide à la pré-production de jeu vidéo - &amp;A&amp;C&amp;9&amp;P/&amp;N&amp;R&amp;9&amp;D</oddFooter>
  </headerFooter>
  <rowBreaks count="3" manualBreakCount="3">
    <brk id="65" max="16383" man="1"/>
    <brk id="114" max="16383" man="1"/>
    <brk id="1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119"/>
  <sheetViews>
    <sheetView tabSelected="1" view="pageBreakPreview" zoomScale="80" zoomScaleNormal="115" zoomScaleSheetLayoutView="80" workbookViewId="0">
      <pane xSplit="3" ySplit="11" topLeftCell="D12" activePane="bottomRight" state="frozen"/>
      <selection pane="topRight" activeCell="E1" sqref="E1"/>
      <selection pane="bottomLeft" activeCell="A12" sqref="A12"/>
      <selection pane="bottomRight" activeCell="C5" sqref="C5"/>
    </sheetView>
  </sheetViews>
  <sheetFormatPr baseColWidth="10" defaultColWidth="9.140625" defaultRowHeight="12.75"/>
  <cols>
    <col min="1" max="1" width="10.140625" style="408" customWidth="1"/>
    <col min="2" max="2" width="38.42578125" style="342" customWidth="1"/>
    <col min="3" max="3" width="37.42578125" style="343" customWidth="1"/>
    <col min="4" max="6" width="17.42578125" style="343" customWidth="1"/>
    <col min="7" max="7" width="17.42578125" style="342" customWidth="1"/>
    <col min="8" max="8" width="11.85546875" style="344" customWidth="1"/>
    <col min="9" max="9" width="13.140625" style="342" customWidth="1"/>
    <col min="10" max="10" width="29.140625" style="342" customWidth="1"/>
    <col min="11" max="11" width="28.5703125" style="460" hidden="1" customWidth="1"/>
    <col min="12" max="12" width="22.28515625" style="460" hidden="1" customWidth="1"/>
    <col min="13" max="13" width="29.5703125" style="460" hidden="1" customWidth="1"/>
    <col min="14" max="14" width="20.28515625" style="460" hidden="1" customWidth="1"/>
    <col min="15" max="15" width="22" style="460" hidden="1" customWidth="1"/>
    <col min="16" max="16" width="29.140625" style="460" hidden="1" customWidth="1"/>
    <col min="17" max="63" width="9.140625" style="345" customWidth="1"/>
    <col min="64" max="16384" width="9.140625" style="148"/>
  </cols>
  <sheetData>
    <row r="1" spans="1:63" ht="17.25">
      <c r="A1" s="341" t="s">
        <v>211</v>
      </c>
      <c r="K1" s="436" t="s">
        <v>238</v>
      </c>
      <c r="L1" s="437"/>
      <c r="M1" s="437"/>
      <c r="N1" s="437"/>
      <c r="O1" s="437"/>
      <c r="P1" s="437"/>
    </row>
    <row r="2" spans="1:63" ht="15.75">
      <c r="A2" s="341" t="s">
        <v>212</v>
      </c>
      <c r="K2" s="437"/>
      <c r="L2" s="437"/>
      <c r="M2" s="437"/>
      <c r="N2" s="437"/>
      <c r="O2" s="437"/>
      <c r="P2" s="437"/>
    </row>
    <row r="3" spans="1:63" ht="15.75">
      <c r="A3" s="346"/>
      <c r="K3" s="437"/>
      <c r="L3" s="437"/>
      <c r="M3" s="437"/>
      <c r="N3" s="437"/>
      <c r="O3" s="437"/>
      <c r="P3" s="437"/>
    </row>
    <row r="4" spans="1:63" ht="15">
      <c r="A4" s="347"/>
      <c r="K4" s="437"/>
      <c r="L4" s="437"/>
      <c r="M4" s="437"/>
      <c r="N4" s="437"/>
      <c r="O4" s="437"/>
      <c r="P4" s="437"/>
    </row>
    <row r="5" spans="1:63" ht="30">
      <c r="A5" s="348" t="s">
        <v>255</v>
      </c>
      <c r="C5" s="349" t="s">
        <v>237</v>
      </c>
      <c r="G5" s="343"/>
      <c r="H5" s="343"/>
      <c r="I5" s="343"/>
      <c r="J5" s="343"/>
      <c r="K5" s="437"/>
      <c r="L5" s="438" t="s">
        <v>235</v>
      </c>
      <c r="M5" s="437"/>
      <c r="N5" s="437"/>
      <c r="O5" s="437"/>
      <c r="P5" s="437"/>
      <c r="Q5" s="350"/>
    </row>
    <row r="6" spans="1:63" s="355" customFormat="1" ht="14.25">
      <c r="A6" s="351"/>
      <c r="B6" s="352"/>
      <c r="C6" s="353"/>
      <c r="D6" s="353"/>
      <c r="E6" s="353"/>
      <c r="F6" s="353"/>
      <c r="G6" s="352"/>
      <c r="H6" s="352"/>
      <c r="I6" s="354"/>
      <c r="J6" s="354"/>
      <c r="K6" s="437"/>
      <c r="L6" s="437"/>
      <c r="M6" s="437"/>
      <c r="N6" s="437"/>
      <c r="O6" s="437"/>
      <c r="P6" s="437"/>
    </row>
    <row r="7" spans="1:63" ht="15.75">
      <c r="A7" s="341"/>
      <c r="K7" s="437"/>
      <c r="L7" s="437"/>
      <c r="M7" s="437"/>
      <c r="N7" s="437"/>
      <c r="O7" s="437"/>
      <c r="P7" s="437"/>
    </row>
    <row r="8" spans="1:63" ht="16.5" thickBot="1">
      <c r="A8" s="538" t="s">
        <v>213</v>
      </c>
      <c r="B8" s="538"/>
      <c r="C8" s="538"/>
      <c r="D8" s="538"/>
      <c r="E8" s="538"/>
      <c r="F8" s="538"/>
      <c r="G8" s="538"/>
      <c r="H8" s="538"/>
      <c r="I8" s="538"/>
      <c r="J8" s="538"/>
      <c r="K8" s="437"/>
      <c r="L8" s="437"/>
      <c r="M8" s="437"/>
      <c r="N8" s="437"/>
      <c r="O8" s="437"/>
      <c r="P8" s="437"/>
    </row>
    <row r="9" spans="1:63" s="356" customFormat="1" ht="15.75" customHeight="1" thickBot="1">
      <c r="C9" s="357"/>
      <c r="D9" s="539" t="s">
        <v>214</v>
      </c>
      <c r="E9" s="539"/>
      <c r="F9" s="539"/>
      <c r="G9" s="540" t="s">
        <v>215</v>
      </c>
      <c r="H9" s="540"/>
      <c r="I9" s="540"/>
      <c r="J9" s="541" t="s">
        <v>216</v>
      </c>
      <c r="K9" s="528" t="s">
        <v>239</v>
      </c>
      <c r="L9" s="529"/>
      <c r="M9" s="530"/>
      <c r="N9" s="439"/>
      <c r="O9" s="439"/>
      <c r="P9" s="439"/>
    </row>
    <row r="10" spans="1:63" s="364" customFormat="1" ht="30" customHeight="1" thickBot="1">
      <c r="A10" s="358" t="s">
        <v>217</v>
      </c>
      <c r="B10" s="359" t="s">
        <v>218</v>
      </c>
      <c r="C10" s="359" t="s">
        <v>219</v>
      </c>
      <c r="D10" s="360" t="s">
        <v>220</v>
      </c>
      <c r="E10" s="361" t="s">
        <v>221</v>
      </c>
      <c r="F10" s="360" t="s">
        <v>222</v>
      </c>
      <c r="G10" s="362" t="s">
        <v>220</v>
      </c>
      <c r="H10" s="363" t="s">
        <v>221</v>
      </c>
      <c r="I10" s="362" t="s">
        <v>222</v>
      </c>
      <c r="J10" s="541"/>
      <c r="K10" s="440" t="str">
        <f>IF($L$5="prototypage", "Montant retenu","Montant retenu Réunion")</f>
        <v>Montant retenu Réunion</v>
      </c>
      <c r="L10" s="440" t="s">
        <v>240</v>
      </c>
      <c r="M10" s="440" t="s">
        <v>241</v>
      </c>
      <c r="N10" s="441"/>
      <c r="O10" s="441"/>
      <c r="P10" s="441"/>
    </row>
    <row r="11" spans="1:63" s="372" customFormat="1" ht="24.75" customHeight="1" thickBot="1">
      <c r="A11" s="365" t="s">
        <v>223</v>
      </c>
      <c r="B11" s="366"/>
      <c r="C11" s="367"/>
      <c r="D11" s="367"/>
      <c r="E11" s="367"/>
      <c r="F11" s="368">
        <f>SUM(F12:F26)</f>
        <v>0</v>
      </c>
      <c r="G11" s="369"/>
      <c r="H11" s="370"/>
      <c r="I11" s="368">
        <f>SUM(I12:I26)</f>
        <v>0</v>
      </c>
      <c r="J11" s="368">
        <f>SUM(J12:J26)</f>
        <v>0</v>
      </c>
      <c r="K11" s="442">
        <f>+SUM(K12:K26)</f>
        <v>0</v>
      </c>
      <c r="L11" s="442">
        <f>+SUM(L12:L26)</f>
        <v>0</v>
      </c>
      <c r="M11" s="443"/>
      <c r="N11" s="437"/>
      <c r="O11" s="437"/>
      <c r="P11" s="437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371"/>
      <c r="BC11" s="371"/>
      <c r="BD11" s="371"/>
      <c r="BE11" s="371"/>
      <c r="BF11" s="371"/>
      <c r="BG11" s="371"/>
      <c r="BH11" s="371"/>
      <c r="BI11" s="371"/>
      <c r="BJ11" s="371"/>
      <c r="BK11" s="371"/>
    </row>
    <row r="12" spans="1:63" s="372" customFormat="1" ht="15" thickBot="1">
      <c r="A12" s="373"/>
      <c r="B12" s="373"/>
      <c r="C12" s="374"/>
      <c r="D12" s="374"/>
      <c r="E12" s="374"/>
      <c r="F12" s="374"/>
      <c r="G12" s="373"/>
      <c r="H12" s="375"/>
      <c r="I12" s="376"/>
      <c r="J12" s="376">
        <f t="shared" ref="J12:J26" si="0">F12+I12</f>
        <v>0</v>
      </c>
      <c r="K12" s="444"/>
      <c r="L12" s="445">
        <f>IF($L$5="prototypage",((F12+I12)-K12),(F12-K12))</f>
        <v>0</v>
      </c>
      <c r="M12" s="446"/>
      <c r="N12" s="437"/>
      <c r="O12" s="437"/>
      <c r="P12" s="437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</row>
    <row r="13" spans="1:63" s="372" customFormat="1" ht="15" thickBot="1">
      <c r="A13" s="373"/>
      <c r="B13" s="373"/>
      <c r="C13" s="374"/>
      <c r="D13" s="374"/>
      <c r="E13" s="374"/>
      <c r="F13" s="374"/>
      <c r="G13" s="373"/>
      <c r="H13" s="375"/>
      <c r="I13" s="376"/>
      <c r="J13" s="376">
        <f t="shared" si="0"/>
        <v>0</v>
      </c>
      <c r="K13" s="444"/>
      <c r="L13" s="445">
        <f t="shared" ref="L13:L26" si="1">IF($L$5="prototypage",((F13+I13)-K13),(F13-K13))</f>
        <v>0</v>
      </c>
      <c r="M13" s="446"/>
      <c r="N13" s="437"/>
      <c r="O13" s="437"/>
      <c r="P13" s="437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</row>
    <row r="14" spans="1:63" s="372" customFormat="1" ht="15" thickBot="1">
      <c r="A14" s="373"/>
      <c r="B14" s="373"/>
      <c r="C14" s="374"/>
      <c r="D14" s="374"/>
      <c r="E14" s="374"/>
      <c r="F14" s="374"/>
      <c r="G14" s="373"/>
      <c r="H14" s="375"/>
      <c r="I14" s="376"/>
      <c r="J14" s="376">
        <f t="shared" si="0"/>
        <v>0</v>
      </c>
      <c r="K14" s="444"/>
      <c r="L14" s="445">
        <f t="shared" si="1"/>
        <v>0</v>
      </c>
      <c r="M14" s="446"/>
      <c r="N14" s="437"/>
      <c r="O14" s="437"/>
      <c r="P14" s="437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</row>
    <row r="15" spans="1:63" s="372" customFormat="1" ht="15" thickBot="1">
      <c r="A15" s="373"/>
      <c r="B15" s="373"/>
      <c r="C15" s="374"/>
      <c r="D15" s="374"/>
      <c r="E15" s="374"/>
      <c r="F15" s="374"/>
      <c r="G15" s="373"/>
      <c r="H15" s="375"/>
      <c r="I15" s="376"/>
      <c r="J15" s="376">
        <f t="shared" si="0"/>
        <v>0</v>
      </c>
      <c r="K15" s="444"/>
      <c r="L15" s="445">
        <f t="shared" si="1"/>
        <v>0</v>
      </c>
      <c r="M15" s="446"/>
      <c r="N15" s="437"/>
      <c r="O15" s="437"/>
      <c r="P15" s="437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</row>
    <row r="16" spans="1:63" s="372" customFormat="1" ht="15" thickBot="1">
      <c r="A16" s="373"/>
      <c r="B16" s="373"/>
      <c r="C16" s="374"/>
      <c r="D16" s="374"/>
      <c r="E16" s="374"/>
      <c r="F16" s="374"/>
      <c r="G16" s="373"/>
      <c r="H16" s="375"/>
      <c r="I16" s="376"/>
      <c r="J16" s="376">
        <f t="shared" si="0"/>
        <v>0</v>
      </c>
      <c r="K16" s="444"/>
      <c r="L16" s="445">
        <f t="shared" si="1"/>
        <v>0</v>
      </c>
      <c r="M16" s="446"/>
      <c r="N16" s="437"/>
      <c r="O16" s="437"/>
      <c r="P16" s="437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</row>
    <row r="17" spans="1:63" s="372" customFormat="1" ht="15" thickBot="1">
      <c r="A17" s="373"/>
      <c r="B17" s="373"/>
      <c r="C17" s="374"/>
      <c r="D17" s="374"/>
      <c r="E17" s="374"/>
      <c r="F17" s="374"/>
      <c r="G17" s="373"/>
      <c r="H17" s="375"/>
      <c r="I17" s="376"/>
      <c r="J17" s="376">
        <f t="shared" si="0"/>
        <v>0</v>
      </c>
      <c r="K17" s="444"/>
      <c r="L17" s="445">
        <f t="shared" si="1"/>
        <v>0</v>
      </c>
      <c r="M17" s="446"/>
      <c r="N17" s="437"/>
      <c r="O17" s="437"/>
      <c r="P17" s="437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</row>
    <row r="18" spans="1:63" s="372" customFormat="1" ht="15" thickBot="1">
      <c r="A18" s="373"/>
      <c r="B18" s="373"/>
      <c r="C18" s="374"/>
      <c r="D18" s="374"/>
      <c r="E18" s="374"/>
      <c r="F18" s="374"/>
      <c r="G18" s="373"/>
      <c r="H18" s="375"/>
      <c r="I18" s="376"/>
      <c r="J18" s="376">
        <f t="shared" si="0"/>
        <v>0</v>
      </c>
      <c r="K18" s="444"/>
      <c r="L18" s="445">
        <f t="shared" si="1"/>
        <v>0</v>
      </c>
      <c r="M18" s="446"/>
      <c r="N18" s="437"/>
      <c r="O18" s="437"/>
      <c r="P18" s="437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</row>
    <row r="19" spans="1:63" s="372" customFormat="1" ht="15" thickBot="1">
      <c r="A19" s="373"/>
      <c r="B19" s="373"/>
      <c r="C19" s="374"/>
      <c r="D19" s="374"/>
      <c r="E19" s="374"/>
      <c r="F19" s="374"/>
      <c r="G19" s="373"/>
      <c r="H19" s="375"/>
      <c r="I19" s="376"/>
      <c r="J19" s="376">
        <f t="shared" si="0"/>
        <v>0</v>
      </c>
      <c r="K19" s="444"/>
      <c r="L19" s="445">
        <f t="shared" si="1"/>
        <v>0</v>
      </c>
      <c r="M19" s="446"/>
      <c r="N19" s="437"/>
      <c r="O19" s="437"/>
      <c r="P19" s="437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1"/>
      <c r="BC19" s="371"/>
      <c r="BD19" s="371"/>
      <c r="BE19" s="371"/>
      <c r="BF19" s="371"/>
      <c r="BG19" s="371"/>
      <c r="BH19" s="371"/>
      <c r="BI19" s="371"/>
      <c r="BJ19" s="371"/>
      <c r="BK19" s="371"/>
    </row>
    <row r="20" spans="1:63" s="372" customFormat="1" ht="15" thickBot="1">
      <c r="A20" s="373"/>
      <c r="B20" s="373"/>
      <c r="C20" s="374"/>
      <c r="D20" s="374"/>
      <c r="E20" s="374"/>
      <c r="F20" s="374"/>
      <c r="G20" s="373"/>
      <c r="H20" s="375"/>
      <c r="I20" s="376"/>
      <c r="J20" s="376">
        <f t="shared" si="0"/>
        <v>0</v>
      </c>
      <c r="K20" s="444"/>
      <c r="L20" s="445">
        <f t="shared" si="1"/>
        <v>0</v>
      </c>
      <c r="M20" s="446"/>
      <c r="N20" s="437"/>
      <c r="O20" s="437"/>
      <c r="P20" s="437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1"/>
      <c r="BG20" s="371"/>
      <c r="BH20" s="371"/>
      <c r="BI20" s="371"/>
      <c r="BJ20" s="371"/>
      <c r="BK20" s="371"/>
    </row>
    <row r="21" spans="1:63" s="372" customFormat="1" ht="15" thickBot="1">
      <c r="A21" s="373"/>
      <c r="B21" s="373"/>
      <c r="C21" s="374"/>
      <c r="D21" s="374"/>
      <c r="E21" s="374"/>
      <c r="F21" s="374"/>
      <c r="G21" s="373"/>
      <c r="H21" s="375"/>
      <c r="I21" s="376"/>
      <c r="J21" s="376">
        <f t="shared" si="0"/>
        <v>0</v>
      </c>
      <c r="K21" s="444"/>
      <c r="L21" s="445">
        <f t="shared" si="1"/>
        <v>0</v>
      </c>
      <c r="M21" s="446"/>
      <c r="N21" s="437"/>
      <c r="O21" s="437"/>
      <c r="P21" s="437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1"/>
      <c r="BF21" s="371"/>
      <c r="BG21" s="371"/>
      <c r="BH21" s="371"/>
      <c r="BI21" s="371"/>
      <c r="BJ21" s="371"/>
      <c r="BK21" s="371"/>
    </row>
    <row r="22" spans="1:63" s="372" customFormat="1" ht="15" thickBot="1">
      <c r="A22" s="373"/>
      <c r="B22" s="373"/>
      <c r="C22" s="374"/>
      <c r="D22" s="374"/>
      <c r="E22" s="374"/>
      <c r="F22" s="374"/>
      <c r="G22" s="373"/>
      <c r="H22" s="375"/>
      <c r="I22" s="376"/>
      <c r="J22" s="376">
        <f t="shared" si="0"/>
        <v>0</v>
      </c>
      <c r="K22" s="444"/>
      <c r="L22" s="445">
        <f t="shared" si="1"/>
        <v>0</v>
      </c>
      <c r="M22" s="446"/>
      <c r="N22" s="437"/>
      <c r="O22" s="437"/>
      <c r="P22" s="437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/>
      <c r="BF22" s="371"/>
      <c r="BG22" s="371"/>
      <c r="BH22" s="371"/>
      <c r="BI22" s="371"/>
      <c r="BJ22" s="371"/>
      <c r="BK22" s="371"/>
    </row>
    <row r="23" spans="1:63" s="372" customFormat="1" ht="15" thickBot="1">
      <c r="A23" s="373"/>
      <c r="B23" s="373"/>
      <c r="C23" s="374"/>
      <c r="D23" s="374"/>
      <c r="E23" s="374"/>
      <c r="F23" s="374"/>
      <c r="G23" s="373"/>
      <c r="H23" s="375"/>
      <c r="I23" s="376"/>
      <c r="J23" s="376">
        <f t="shared" si="0"/>
        <v>0</v>
      </c>
      <c r="K23" s="444"/>
      <c r="L23" s="445">
        <f t="shared" si="1"/>
        <v>0</v>
      </c>
      <c r="M23" s="446"/>
      <c r="N23" s="437"/>
      <c r="O23" s="437"/>
      <c r="P23" s="437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  <c r="BJ23" s="371"/>
      <c r="BK23" s="371"/>
    </row>
    <row r="24" spans="1:63" s="372" customFormat="1" ht="15" thickBot="1">
      <c r="A24" s="373"/>
      <c r="B24" s="373"/>
      <c r="C24" s="374"/>
      <c r="D24" s="374"/>
      <c r="E24" s="374"/>
      <c r="F24" s="374"/>
      <c r="G24" s="373"/>
      <c r="H24" s="375"/>
      <c r="I24" s="376"/>
      <c r="J24" s="376">
        <f t="shared" si="0"/>
        <v>0</v>
      </c>
      <c r="K24" s="444"/>
      <c r="L24" s="445">
        <f t="shared" si="1"/>
        <v>0</v>
      </c>
      <c r="M24" s="446"/>
      <c r="N24" s="437"/>
      <c r="O24" s="437"/>
      <c r="P24" s="437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1"/>
      <c r="BH24" s="371"/>
      <c r="BI24" s="371"/>
      <c r="BJ24" s="371"/>
      <c r="BK24" s="371"/>
    </row>
    <row r="25" spans="1:63" s="372" customFormat="1" ht="15" thickBot="1">
      <c r="A25" s="377"/>
      <c r="B25" s="377"/>
      <c r="C25" s="374"/>
      <c r="D25" s="374"/>
      <c r="E25" s="374"/>
      <c r="F25" s="374"/>
      <c r="G25" s="377"/>
      <c r="H25" s="378"/>
      <c r="I25" s="379"/>
      <c r="J25" s="376">
        <f t="shared" si="0"/>
        <v>0</v>
      </c>
      <c r="K25" s="444"/>
      <c r="L25" s="445">
        <f t="shared" si="1"/>
        <v>0</v>
      </c>
      <c r="M25" s="446"/>
      <c r="N25" s="437"/>
      <c r="O25" s="437"/>
      <c r="P25" s="437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71"/>
      <c r="AR25" s="371"/>
      <c r="AS25" s="371"/>
      <c r="AT25" s="371"/>
      <c r="AU25" s="371"/>
      <c r="AV25" s="371"/>
      <c r="AW25" s="371"/>
      <c r="AX25" s="371"/>
      <c r="AY25" s="371"/>
      <c r="AZ25" s="371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71"/>
    </row>
    <row r="26" spans="1:63" s="372" customFormat="1" ht="15" thickBot="1">
      <c r="A26" s="377"/>
      <c r="B26" s="377"/>
      <c r="C26" s="374"/>
      <c r="D26" s="374"/>
      <c r="E26" s="374"/>
      <c r="F26" s="374"/>
      <c r="G26" s="377"/>
      <c r="H26" s="378"/>
      <c r="I26" s="380"/>
      <c r="J26" s="376">
        <f t="shared" si="0"/>
        <v>0</v>
      </c>
      <c r="K26" s="444"/>
      <c r="L26" s="445">
        <f t="shared" si="1"/>
        <v>0</v>
      </c>
      <c r="M26" s="446"/>
      <c r="N26" s="437"/>
      <c r="O26" s="437"/>
      <c r="P26" s="437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</row>
    <row r="27" spans="1:63" s="383" customFormat="1" ht="26.25" customHeight="1" thickBot="1">
      <c r="A27" s="365" t="s">
        <v>224</v>
      </c>
      <c r="B27" s="366"/>
      <c r="C27" s="367"/>
      <c r="D27" s="367"/>
      <c r="E27" s="367"/>
      <c r="F27" s="381">
        <f>SUM(F28:F42)</f>
        <v>0</v>
      </c>
      <c r="G27" s="369"/>
      <c r="H27" s="370"/>
      <c r="I27" s="382">
        <f>SUM(I28:I42)</f>
        <v>0</v>
      </c>
      <c r="J27" s="368">
        <f>SUM(J28:J42)</f>
        <v>0</v>
      </c>
      <c r="K27" s="442">
        <f>SUM(K28:K42)</f>
        <v>0</v>
      </c>
      <c r="L27" s="442">
        <f>SUM(L28:L42)</f>
        <v>0</v>
      </c>
      <c r="M27" s="443"/>
      <c r="N27" s="437"/>
      <c r="O27" s="437"/>
      <c r="P27" s="437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</row>
    <row r="28" spans="1:63" s="393" customFormat="1" ht="13.5" thickBot="1">
      <c r="A28" s="384"/>
      <c r="B28" s="385"/>
      <c r="C28" s="386"/>
      <c r="D28" s="387"/>
      <c r="E28" s="388"/>
      <c r="F28" s="389"/>
      <c r="G28" s="384"/>
      <c r="H28" s="390"/>
      <c r="I28" s="391"/>
      <c r="J28" s="376">
        <f t="shared" ref="J28:J42" si="2">F28+I28</f>
        <v>0</v>
      </c>
      <c r="K28" s="444"/>
      <c r="L28" s="445">
        <f t="shared" ref="L28:L42" si="3">IF($L$5="prototypage",((F28+I28)-K28),(F28-K28))</f>
        <v>0</v>
      </c>
      <c r="M28" s="447"/>
      <c r="N28" s="448"/>
      <c r="O28" s="448"/>
      <c r="P28" s="448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  <c r="BJ28" s="392"/>
      <c r="BK28" s="392"/>
    </row>
    <row r="29" spans="1:63" s="393" customFormat="1" ht="13.5" thickBot="1">
      <c r="A29" s="384"/>
      <c r="B29" s="384"/>
      <c r="C29" s="394"/>
      <c r="D29" s="394"/>
      <c r="E29" s="394"/>
      <c r="F29" s="394"/>
      <c r="G29" s="384"/>
      <c r="H29" s="390"/>
      <c r="I29" s="391"/>
      <c r="J29" s="376">
        <f t="shared" si="2"/>
        <v>0</v>
      </c>
      <c r="K29" s="444"/>
      <c r="L29" s="445">
        <f t="shared" si="3"/>
        <v>0</v>
      </c>
      <c r="M29" s="447"/>
      <c r="N29" s="448"/>
      <c r="O29" s="448"/>
      <c r="P29" s="448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  <c r="AW29" s="392"/>
      <c r="AX29" s="392"/>
      <c r="AY29" s="392"/>
      <c r="AZ29" s="392"/>
      <c r="BA29" s="392"/>
      <c r="BB29" s="392"/>
      <c r="BC29" s="392"/>
      <c r="BD29" s="392"/>
      <c r="BE29" s="392"/>
      <c r="BF29" s="392"/>
      <c r="BG29" s="392"/>
      <c r="BH29" s="392"/>
      <c r="BI29" s="392"/>
      <c r="BJ29" s="392"/>
      <c r="BK29" s="392"/>
    </row>
    <row r="30" spans="1:63" s="393" customFormat="1" ht="13.5" thickBot="1">
      <c r="A30" s="384"/>
      <c r="B30" s="384"/>
      <c r="C30" s="394"/>
      <c r="D30" s="394"/>
      <c r="E30" s="394"/>
      <c r="F30" s="394"/>
      <c r="G30" s="384"/>
      <c r="H30" s="390"/>
      <c r="I30" s="391"/>
      <c r="J30" s="376">
        <f t="shared" si="2"/>
        <v>0</v>
      </c>
      <c r="K30" s="444"/>
      <c r="L30" s="445">
        <f t="shared" si="3"/>
        <v>0</v>
      </c>
      <c r="M30" s="447"/>
      <c r="N30" s="448"/>
      <c r="O30" s="448"/>
      <c r="P30" s="448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  <c r="BI30" s="392"/>
      <c r="BJ30" s="392"/>
      <c r="BK30" s="392"/>
    </row>
    <row r="31" spans="1:63" s="393" customFormat="1" ht="13.5" thickBot="1">
      <c r="A31" s="384"/>
      <c r="B31" s="384"/>
      <c r="C31" s="394"/>
      <c r="D31" s="394"/>
      <c r="E31" s="394"/>
      <c r="F31" s="394"/>
      <c r="G31" s="384"/>
      <c r="H31" s="390"/>
      <c r="I31" s="391"/>
      <c r="J31" s="376">
        <f t="shared" si="2"/>
        <v>0</v>
      </c>
      <c r="K31" s="444"/>
      <c r="L31" s="445">
        <f t="shared" si="3"/>
        <v>0</v>
      </c>
      <c r="M31" s="447"/>
      <c r="N31" s="448"/>
      <c r="O31" s="448"/>
      <c r="P31" s="448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  <c r="AS31" s="392"/>
      <c r="AT31" s="392"/>
      <c r="AU31" s="392"/>
      <c r="AV31" s="392"/>
      <c r="AW31" s="392"/>
      <c r="AX31" s="392"/>
      <c r="AY31" s="392"/>
      <c r="AZ31" s="392"/>
      <c r="BA31" s="392"/>
      <c r="BB31" s="392"/>
      <c r="BC31" s="392"/>
      <c r="BD31" s="392"/>
      <c r="BE31" s="392"/>
      <c r="BF31" s="392"/>
      <c r="BG31" s="392"/>
      <c r="BH31" s="392"/>
      <c r="BI31" s="392"/>
      <c r="BJ31" s="392"/>
      <c r="BK31" s="392"/>
    </row>
    <row r="32" spans="1:63" s="393" customFormat="1" ht="13.5" thickBot="1">
      <c r="A32" s="384"/>
      <c r="B32" s="384"/>
      <c r="C32" s="394"/>
      <c r="D32" s="394"/>
      <c r="E32" s="394"/>
      <c r="F32" s="394"/>
      <c r="G32" s="384"/>
      <c r="H32" s="390"/>
      <c r="I32" s="391"/>
      <c r="J32" s="376">
        <f t="shared" si="2"/>
        <v>0</v>
      </c>
      <c r="K32" s="444"/>
      <c r="L32" s="445">
        <f t="shared" si="3"/>
        <v>0</v>
      </c>
      <c r="M32" s="447"/>
      <c r="N32" s="448"/>
      <c r="O32" s="448"/>
      <c r="P32" s="448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392"/>
      <c r="BE32" s="392"/>
      <c r="BF32" s="392"/>
      <c r="BG32" s="392"/>
      <c r="BH32" s="392"/>
      <c r="BI32" s="392"/>
      <c r="BJ32" s="392"/>
      <c r="BK32" s="392"/>
    </row>
    <row r="33" spans="1:63" s="393" customFormat="1" ht="13.5" thickBot="1">
      <c r="A33" s="384"/>
      <c r="B33" s="384"/>
      <c r="C33" s="394"/>
      <c r="D33" s="394"/>
      <c r="E33" s="394"/>
      <c r="F33" s="394"/>
      <c r="G33" s="384"/>
      <c r="H33" s="390"/>
      <c r="I33" s="391"/>
      <c r="J33" s="376">
        <f t="shared" si="2"/>
        <v>0</v>
      </c>
      <c r="K33" s="444"/>
      <c r="L33" s="445">
        <f t="shared" si="3"/>
        <v>0</v>
      </c>
      <c r="M33" s="447"/>
      <c r="N33" s="448"/>
      <c r="O33" s="448"/>
      <c r="P33" s="448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2"/>
      <c r="AR33" s="392"/>
      <c r="AS33" s="392"/>
      <c r="AT33" s="392"/>
      <c r="AU33" s="392"/>
      <c r="AV33" s="392"/>
      <c r="AW33" s="392"/>
      <c r="AX33" s="392"/>
      <c r="AY33" s="392"/>
      <c r="AZ33" s="392"/>
      <c r="BA33" s="392"/>
      <c r="BB33" s="392"/>
      <c r="BC33" s="392"/>
      <c r="BD33" s="392"/>
      <c r="BE33" s="392"/>
      <c r="BF33" s="392"/>
      <c r="BG33" s="392"/>
      <c r="BH33" s="392"/>
      <c r="BI33" s="392"/>
      <c r="BJ33" s="392"/>
      <c r="BK33" s="392"/>
    </row>
    <row r="34" spans="1:63" s="393" customFormat="1" ht="13.5" thickBot="1">
      <c r="A34" s="384"/>
      <c r="B34" s="384"/>
      <c r="C34" s="394"/>
      <c r="D34" s="394"/>
      <c r="E34" s="394"/>
      <c r="F34" s="394"/>
      <c r="G34" s="384"/>
      <c r="H34" s="390"/>
      <c r="I34" s="391"/>
      <c r="J34" s="376">
        <f t="shared" si="2"/>
        <v>0</v>
      </c>
      <c r="K34" s="444"/>
      <c r="L34" s="445">
        <f t="shared" si="3"/>
        <v>0</v>
      </c>
      <c r="M34" s="447"/>
      <c r="N34" s="448"/>
      <c r="O34" s="448"/>
      <c r="P34" s="448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2"/>
      <c r="AQ34" s="392"/>
      <c r="AR34" s="392"/>
      <c r="AS34" s="392"/>
      <c r="AT34" s="392"/>
      <c r="AU34" s="392"/>
      <c r="AV34" s="392"/>
      <c r="AW34" s="392"/>
      <c r="AX34" s="392"/>
      <c r="AY34" s="392"/>
      <c r="AZ34" s="392"/>
      <c r="BA34" s="392"/>
      <c r="BB34" s="392"/>
      <c r="BC34" s="392"/>
      <c r="BD34" s="392"/>
      <c r="BE34" s="392"/>
      <c r="BF34" s="392"/>
      <c r="BG34" s="392"/>
      <c r="BH34" s="392"/>
      <c r="BI34" s="392"/>
      <c r="BJ34" s="392"/>
      <c r="BK34" s="392"/>
    </row>
    <row r="35" spans="1:63" s="393" customFormat="1" ht="13.5" thickBot="1">
      <c r="A35" s="384"/>
      <c r="B35" s="384"/>
      <c r="C35" s="394"/>
      <c r="D35" s="394"/>
      <c r="E35" s="394"/>
      <c r="F35" s="394"/>
      <c r="G35" s="384"/>
      <c r="H35" s="390"/>
      <c r="I35" s="391"/>
      <c r="J35" s="376">
        <f t="shared" si="2"/>
        <v>0</v>
      </c>
      <c r="K35" s="444"/>
      <c r="L35" s="445">
        <f t="shared" si="3"/>
        <v>0</v>
      </c>
      <c r="M35" s="447"/>
      <c r="N35" s="448"/>
      <c r="O35" s="448"/>
      <c r="P35" s="448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392"/>
      <c r="AX35" s="392"/>
      <c r="AY35" s="392"/>
      <c r="AZ35" s="392"/>
      <c r="BA35" s="392"/>
      <c r="BB35" s="392"/>
      <c r="BC35" s="392"/>
      <c r="BD35" s="392"/>
      <c r="BE35" s="392"/>
      <c r="BF35" s="392"/>
      <c r="BG35" s="392"/>
      <c r="BH35" s="392"/>
      <c r="BI35" s="392"/>
      <c r="BJ35" s="392"/>
      <c r="BK35" s="392"/>
    </row>
    <row r="36" spans="1:63" s="393" customFormat="1" ht="13.5" thickBot="1">
      <c r="A36" s="384"/>
      <c r="B36" s="384"/>
      <c r="C36" s="394"/>
      <c r="D36" s="394"/>
      <c r="E36" s="394"/>
      <c r="F36" s="394"/>
      <c r="G36" s="384"/>
      <c r="H36" s="390"/>
      <c r="I36" s="391"/>
      <c r="J36" s="376">
        <f t="shared" si="2"/>
        <v>0</v>
      </c>
      <c r="K36" s="444"/>
      <c r="L36" s="445">
        <f t="shared" si="3"/>
        <v>0</v>
      </c>
      <c r="M36" s="447"/>
      <c r="N36" s="448"/>
      <c r="O36" s="448"/>
      <c r="P36" s="448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392"/>
      <c r="AQ36" s="392"/>
      <c r="AR36" s="392"/>
      <c r="AS36" s="392"/>
      <c r="AT36" s="392"/>
      <c r="AU36" s="392"/>
      <c r="AV36" s="392"/>
      <c r="AW36" s="392"/>
      <c r="AX36" s="392"/>
      <c r="AY36" s="392"/>
      <c r="AZ36" s="392"/>
      <c r="BA36" s="392"/>
      <c r="BB36" s="392"/>
      <c r="BC36" s="392"/>
      <c r="BD36" s="392"/>
      <c r="BE36" s="392"/>
      <c r="BF36" s="392"/>
      <c r="BG36" s="392"/>
      <c r="BH36" s="392"/>
      <c r="BI36" s="392"/>
      <c r="BJ36" s="392"/>
      <c r="BK36" s="392"/>
    </row>
    <row r="37" spans="1:63" s="393" customFormat="1" ht="13.5" thickBot="1">
      <c r="A37" s="384"/>
      <c r="B37" s="384"/>
      <c r="C37" s="394"/>
      <c r="D37" s="394"/>
      <c r="E37" s="394"/>
      <c r="F37" s="394"/>
      <c r="G37" s="384"/>
      <c r="H37" s="390"/>
      <c r="I37" s="391"/>
      <c r="J37" s="376">
        <f t="shared" si="2"/>
        <v>0</v>
      </c>
      <c r="K37" s="444"/>
      <c r="L37" s="445">
        <f t="shared" si="3"/>
        <v>0</v>
      </c>
      <c r="M37" s="447"/>
      <c r="N37" s="448"/>
      <c r="O37" s="448"/>
      <c r="P37" s="448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  <c r="AT37" s="392"/>
      <c r="AU37" s="392"/>
      <c r="AV37" s="392"/>
      <c r="AW37" s="392"/>
      <c r="AX37" s="392"/>
      <c r="AY37" s="392"/>
      <c r="AZ37" s="392"/>
      <c r="BA37" s="392"/>
      <c r="BB37" s="392"/>
      <c r="BC37" s="392"/>
      <c r="BD37" s="392"/>
      <c r="BE37" s="392"/>
      <c r="BF37" s="392"/>
      <c r="BG37" s="392"/>
      <c r="BH37" s="392"/>
      <c r="BI37" s="392"/>
      <c r="BJ37" s="392"/>
      <c r="BK37" s="392"/>
    </row>
    <row r="38" spans="1:63" s="393" customFormat="1" ht="13.5" thickBot="1">
      <c r="A38" s="384"/>
      <c r="B38" s="384"/>
      <c r="C38" s="394"/>
      <c r="D38" s="394"/>
      <c r="E38" s="394"/>
      <c r="F38" s="394"/>
      <c r="G38" s="384"/>
      <c r="H38" s="390"/>
      <c r="I38" s="391"/>
      <c r="J38" s="376">
        <f t="shared" si="2"/>
        <v>0</v>
      </c>
      <c r="K38" s="444"/>
      <c r="L38" s="445">
        <f t="shared" si="3"/>
        <v>0</v>
      </c>
      <c r="M38" s="447"/>
      <c r="N38" s="448"/>
      <c r="O38" s="448"/>
      <c r="P38" s="448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2"/>
      <c r="AP38" s="392"/>
      <c r="AQ38" s="392"/>
      <c r="AR38" s="392"/>
      <c r="AS38" s="392"/>
      <c r="AT38" s="392"/>
      <c r="AU38" s="392"/>
      <c r="AV38" s="392"/>
      <c r="AW38" s="392"/>
      <c r="AX38" s="392"/>
      <c r="AY38" s="392"/>
      <c r="AZ38" s="392"/>
      <c r="BA38" s="392"/>
      <c r="BB38" s="392"/>
      <c r="BC38" s="392"/>
      <c r="BD38" s="392"/>
      <c r="BE38" s="392"/>
      <c r="BF38" s="392"/>
      <c r="BG38" s="392"/>
      <c r="BH38" s="392"/>
      <c r="BI38" s="392"/>
      <c r="BJ38" s="392"/>
      <c r="BK38" s="392"/>
    </row>
    <row r="39" spans="1:63" s="393" customFormat="1" ht="13.5" thickBot="1">
      <c r="A39" s="384"/>
      <c r="B39" s="384"/>
      <c r="C39" s="394"/>
      <c r="D39" s="394"/>
      <c r="E39" s="394"/>
      <c r="F39" s="394"/>
      <c r="G39" s="384"/>
      <c r="H39" s="390"/>
      <c r="I39" s="391"/>
      <c r="J39" s="376">
        <f t="shared" si="2"/>
        <v>0</v>
      </c>
      <c r="K39" s="444"/>
      <c r="L39" s="445">
        <f t="shared" si="3"/>
        <v>0</v>
      </c>
      <c r="M39" s="447"/>
      <c r="N39" s="448"/>
      <c r="O39" s="448"/>
      <c r="P39" s="448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2"/>
      <c r="BE39" s="392"/>
      <c r="BF39" s="392"/>
      <c r="BG39" s="392"/>
      <c r="BH39" s="392"/>
      <c r="BI39" s="392"/>
      <c r="BJ39" s="392"/>
      <c r="BK39" s="392"/>
    </row>
    <row r="40" spans="1:63" s="393" customFormat="1" ht="13.5" thickBot="1">
      <c r="A40" s="384"/>
      <c r="B40" s="384"/>
      <c r="C40" s="394"/>
      <c r="D40" s="394"/>
      <c r="E40" s="394"/>
      <c r="F40" s="394"/>
      <c r="G40" s="384"/>
      <c r="H40" s="390"/>
      <c r="I40" s="391"/>
      <c r="J40" s="376">
        <f t="shared" si="2"/>
        <v>0</v>
      </c>
      <c r="K40" s="444"/>
      <c r="L40" s="445">
        <f t="shared" si="3"/>
        <v>0</v>
      </c>
      <c r="M40" s="447"/>
      <c r="N40" s="448"/>
      <c r="O40" s="448"/>
      <c r="P40" s="448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  <c r="AT40" s="392"/>
      <c r="AU40" s="392"/>
      <c r="AV40" s="392"/>
      <c r="AW40" s="392"/>
      <c r="AX40" s="392"/>
      <c r="AY40" s="392"/>
      <c r="AZ40" s="392"/>
      <c r="BA40" s="392"/>
      <c r="BB40" s="392"/>
      <c r="BC40" s="392"/>
      <c r="BD40" s="392"/>
      <c r="BE40" s="392"/>
      <c r="BF40" s="392"/>
      <c r="BG40" s="392"/>
      <c r="BH40" s="392"/>
      <c r="BI40" s="392"/>
      <c r="BJ40" s="392"/>
      <c r="BK40" s="392"/>
    </row>
    <row r="41" spans="1:63" s="398" customFormat="1" ht="24.75" customHeight="1" thickBot="1">
      <c r="A41" s="384"/>
      <c r="B41" s="384"/>
      <c r="C41" s="395"/>
      <c r="D41" s="395"/>
      <c r="E41" s="395"/>
      <c r="F41" s="395"/>
      <c r="G41" s="384"/>
      <c r="H41" s="390"/>
      <c r="I41" s="396"/>
      <c r="J41" s="376">
        <f t="shared" si="2"/>
        <v>0</v>
      </c>
      <c r="K41" s="444"/>
      <c r="L41" s="445">
        <f t="shared" si="3"/>
        <v>0</v>
      </c>
      <c r="M41" s="447"/>
      <c r="N41" s="448"/>
      <c r="O41" s="448"/>
      <c r="P41" s="448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</row>
    <row r="42" spans="1:63" s="393" customFormat="1" ht="13.5" thickBot="1">
      <c r="A42" s="384"/>
      <c r="B42" s="384"/>
      <c r="C42" s="395"/>
      <c r="D42" s="395"/>
      <c r="E42" s="395"/>
      <c r="F42" s="395"/>
      <c r="G42" s="384"/>
      <c r="H42" s="390"/>
      <c r="I42" s="396"/>
      <c r="J42" s="376">
        <f t="shared" si="2"/>
        <v>0</v>
      </c>
      <c r="K42" s="444"/>
      <c r="L42" s="445">
        <f t="shared" si="3"/>
        <v>0</v>
      </c>
      <c r="M42" s="447"/>
      <c r="N42" s="448"/>
      <c r="O42" s="448"/>
      <c r="P42" s="448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2"/>
      <c r="AP42" s="392"/>
      <c r="AQ42" s="392"/>
      <c r="AR42" s="392"/>
      <c r="AS42" s="392"/>
      <c r="AT42" s="392"/>
      <c r="AU42" s="392"/>
      <c r="AV42" s="392"/>
      <c r="AW42" s="392"/>
      <c r="AX42" s="392"/>
      <c r="AY42" s="392"/>
      <c r="AZ42" s="392"/>
      <c r="BA42" s="392"/>
      <c r="BB42" s="392"/>
      <c r="BC42" s="392"/>
      <c r="BD42" s="392"/>
      <c r="BE42" s="392"/>
      <c r="BF42" s="392"/>
      <c r="BG42" s="392"/>
      <c r="BH42" s="392"/>
      <c r="BI42" s="392"/>
      <c r="BJ42" s="392"/>
      <c r="BK42" s="392"/>
    </row>
    <row r="43" spans="1:63" ht="24" customHeight="1" thickBot="1">
      <c r="A43" s="399" t="s">
        <v>225</v>
      </c>
      <c r="B43" s="400"/>
      <c r="C43" s="401"/>
      <c r="D43" s="401"/>
      <c r="E43" s="401"/>
      <c r="F43" s="381">
        <f>SUM(F44:F58)</f>
        <v>0</v>
      </c>
      <c r="G43" s="402"/>
      <c r="H43" s="403"/>
      <c r="I43" s="404">
        <f>SUM(I44:I58)</f>
        <v>0</v>
      </c>
      <c r="J43" s="368">
        <f>SUM(J44:J58)</f>
        <v>0</v>
      </c>
      <c r="K43" s="442">
        <f>SUM(K44:K58)</f>
        <v>0</v>
      </c>
      <c r="L43" s="442">
        <f>SUM(L44:L58)</f>
        <v>0</v>
      </c>
      <c r="M43" s="443"/>
      <c r="N43" s="437"/>
      <c r="O43" s="437"/>
      <c r="P43" s="437"/>
    </row>
    <row r="44" spans="1:63" ht="13.5" thickBot="1">
      <c r="A44" s="373"/>
      <c r="B44" s="373"/>
      <c r="C44" s="405"/>
      <c r="D44" s="405"/>
      <c r="E44" s="405"/>
      <c r="F44" s="405"/>
      <c r="G44" s="373"/>
      <c r="H44" s="375"/>
      <c r="I44" s="406"/>
      <c r="J44" s="376">
        <f t="shared" ref="J44:J58" si="4">F44+I44</f>
        <v>0</v>
      </c>
      <c r="K44" s="444"/>
      <c r="L44" s="445">
        <f t="shared" ref="L44:L57" si="5">IF($L$5="prototypage",((F44+I44)-K44),(F44-K44))</f>
        <v>0</v>
      </c>
      <c r="M44" s="446"/>
      <c r="N44" s="437"/>
      <c r="O44" s="437"/>
      <c r="P44" s="437"/>
    </row>
    <row r="45" spans="1:63" ht="13.5" thickBot="1">
      <c r="A45" s="373"/>
      <c r="B45" s="373"/>
      <c r="C45" s="405"/>
      <c r="D45" s="405"/>
      <c r="E45" s="405"/>
      <c r="F45" s="405"/>
      <c r="G45" s="373"/>
      <c r="H45" s="375"/>
      <c r="I45" s="406"/>
      <c r="J45" s="376">
        <f t="shared" si="4"/>
        <v>0</v>
      </c>
      <c r="K45" s="444"/>
      <c r="L45" s="445">
        <f t="shared" si="5"/>
        <v>0</v>
      </c>
      <c r="M45" s="446"/>
      <c r="N45" s="437"/>
      <c r="O45" s="437"/>
      <c r="P45" s="437"/>
    </row>
    <row r="46" spans="1:63" ht="13.5" thickBot="1">
      <c r="A46" s="373"/>
      <c r="B46" s="373"/>
      <c r="C46" s="405"/>
      <c r="D46" s="405"/>
      <c r="E46" s="405"/>
      <c r="F46" s="405"/>
      <c r="G46" s="373"/>
      <c r="H46" s="375"/>
      <c r="I46" s="406"/>
      <c r="J46" s="376">
        <f t="shared" si="4"/>
        <v>0</v>
      </c>
      <c r="K46" s="444"/>
      <c r="L46" s="445">
        <f t="shared" si="5"/>
        <v>0</v>
      </c>
      <c r="M46" s="446"/>
      <c r="N46" s="437"/>
      <c r="O46" s="437"/>
      <c r="P46" s="437"/>
    </row>
    <row r="47" spans="1:63" ht="13.5" thickBot="1">
      <c r="A47" s="373"/>
      <c r="B47" s="373"/>
      <c r="C47" s="405"/>
      <c r="D47" s="405"/>
      <c r="E47" s="405"/>
      <c r="F47" s="405"/>
      <c r="G47" s="373"/>
      <c r="H47" s="375"/>
      <c r="I47" s="406"/>
      <c r="J47" s="376">
        <f t="shared" si="4"/>
        <v>0</v>
      </c>
      <c r="K47" s="444"/>
      <c r="L47" s="445">
        <f t="shared" si="5"/>
        <v>0</v>
      </c>
      <c r="M47" s="446"/>
      <c r="N47" s="437"/>
      <c r="O47" s="437"/>
      <c r="P47" s="437"/>
    </row>
    <row r="48" spans="1:63" ht="13.5" thickBot="1">
      <c r="A48" s="373"/>
      <c r="B48" s="373"/>
      <c r="C48" s="405"/>
      <c r="D48" s="405"/>
      <c r="E48" s="405"/>
      <c r="F48" s="405"/>
      <c r="G48" s="373"/>
      <c r="H48" s="375"/>
      <c r="I48" s="406"/>
      <c r="J48" s="376">
        <f t="shared" si="4"/>
        <v>0</v>
      </c>
      <c r="K48" s="444"/>
      <c r="L48" s="445">
        <f t="shared" si="5"/>
        <v>0</v>
      </c>
      <c r="M48" s="446"/>
      <c r="N48" s="437"/>
      <c r="O48" s="437"/>
      <c r="P48" s="437"/>
    </row>
    <row r="49" spans="1:16" ht="13.5" thickBot="1">
      <c r="A49" s="373"/>
      <c r="B49" s="373"/>
      <c r="C49" s="405"/>
      <c r="D49" s="405"/>
      <c r="E49" s="405"/>
      <c r="F49" s="405"/>
      <c r="G49" s="373"/>
      <c r="H49" s="375"/>
      <c r="I49" s="406"/>
      <c r="J49" s="376">
        <f t="shared" si="4"/>
        <v>0</v>
      </c>
      <c r="K49" s="444"/>
      <c r="L49" s="445">
        <f t="shared" si="5"/>
        <v>0</v>
      </c>
      <c r="M49" s="446"/>
      <c r="N49" s="437"/>
      <c r="O49" s="437"/>
      <c r="P49" s="437"/>
    </row>
    <row r="50" spans="1:16" ht="13.5" thickBot="1">
      <c r="A50" s="373"/>
      <c r="B50" s="373"/>
      <c r="C50" s="405"/>
      <c r="D50" s="405"/>
      <c r="E50" s="405"/>
      <c r="F50" s="405"/>
      <c r="G50" s="373"/>
      <c r="H50" s="375"/>
      <c r="I50" s="406"/>
      <c r="J50" s="376">
        <f t="shared" si="4"/>
        <v>0</v>
      </c>
      <c r="K50" s="444"/>
      <c r="L50" s="445">
        <f t="shared" si="5"/>
        <v>0</v>
      </c>
      <c r="M50" s="446"/>
      <c r="N50" s="437"/>
      <c r="O50" s="437"/>
      <c r="P50" s="437"/>
    </row>
    <row r="51" spans="1:16" ht="13.5" thickBot="1">
      <c r="A51" s="373"/>
      <c r="B51" s="373"/>
      <c r="C51" s="405"/>
      <c r="D51" s="405"/>
      <c r="E51" s="405"/>
      <c r="F51" s="405"/>
      <c r="G51" s="373"/>
      <c r="H51" s="375"/>
      <c r="I51" s="406"/>
      <c r="J51" s="376">
        <f t="shared" si="4"/>
        <v>0</v>
      </c>
      <c r="K51" s="444"/>
      <c r="L51" s="445">
        <f t="shared" si="5"/>
        <v>0</v>
      </c>
      <c r="M51" s="446"/>
      <c r="N51" s="437"/>
      <c r="O51" s="437"/>
      <c r="P51" s="437"/>
    </row>
    <row r="52" spans="1:16" ht="13.5" thickBot="1">
      <c r="A52" s="373"/>
      <c r="B52" s="373"/>
      <c r="C52" s="405"/>
      <c r="D52" s="405"/>
      <c r="E52" s="405"/>
      <c r="F52" s="405"/>
      <c r="G52" s="373"/>
      <c r="H52" s="375"/>
      <c r="I52" s="406"/>
      <c r="J52" s="376">
        <f t="shared" si="4"/>
        <v>0</v>
      </c>
      <c r="K52" s="444"/>
      <c r="L52" s="445">
        <f t="shared" si="5"/>
        <v>0</v>
      </c>
      <c r="M52" s="446"/>
      <c r="N52" s="437"/>
      <c r="O52" s="437"/>
      <c r="P52" s="437"/>
    </row>
    <row r="53" spans="1:16" ht="13.5" thickBot="1">
      <c r="A53" s="373"/>
      <c r="B53" s="373"/>
      <c r="C53" s="405"/>
      <c r="D53" s="405"/>
      <c r="E53" s="405"/>
      <c r="F53" s="405"/>
      <c r="G53" s="373"/>
      <c r="H53" s="375"/>
      <c r="I53" s="406"/>
      <c r="J53" s="376">
        <f t="shared" si="4"/>
        <v>0</v>
      </c>
      <c r="K53" s="444"/>
      <c r="L53" s="445">
        <f t="shared" si="5"/>
        <v>0</v>
      </c>
      <c r="M53" s="446"/>
      <c r="N53" s="437"/>
      <c r="O53" s="437"/>
      <c r="P53" s="437"/>
    </row>
    <row r="54" spans="1:16" ht="13.5" thickBot="1">
      <c r="A54" s="373"/>
      <c r="B54" s="373"/>
      <c r="C54" s="405"/>
      <c r="D54" s="405"/>
      <c r="E54" s="405"/>
      <c r="F54" s="405"/>
      <c r="G54" s="373"/>
      <c r="H54" s="375"/>
      <c r="I54" s="406"/>
      <c r="J54" s="376">
        <f t="shared" si="4"/>
        <v>0</v>
      </c>
      <c r="K54" s="444"/>
      <c r="L54" s="445">
        <f t="shared" si="5"/>
        <v>0</v>
      </c>
      <c r="M54" s="446"/>
      <c r="N54" s="437"/>
      <c r="O54" s="437"/>
      <c r="P54" s="437"/>
    </row>
    <row r="55" spans="1:16" ht="13.5" thickBot="1">
      <c r="A55" s="373"/>
      <c r="B55" s="373"/>
      <c r="C55" s="405"/>
      <c r="D55" s="405"/>
      <c r="E55" s="405"/>
      <c r="F55" s="405"/>
      <c r="G55" s="373"/>
      <c r="H55" s="375"/>
      <c r="I55" s="406"/>
      <c r="J55" s="376">
        <f t="shared" si="4"/>
        <v>0</v>
      </c>
      <c r="K55" s="444"/>
      <c r="L55" s="445">
        <f t="shared" si="5"/>
        <v>0</v>
      </c>
      <c r="M55" s="446"/>
      <c r="N55" s="437"/>
      <c r="O55" s="437"/>
      <c r="P55" s="437"/>
    </row>
    <row r="56" spans="1:16" ht="13.5" thickBot="1">
      <c r="A56" s="373"/>
      <c r="B56" s="373"/>
      <c r="C56" s="405"/>
      <c r="D56" s="405"/>
      <c r="E56" s="405"/>
      <c r="F56" s="405"/>
      <c r="G56" s="373"/>
      <c r="H56" s="375"/>
      <c r="I56" s="406"/>
      <c r="J56" s="376">
        <f t="shared" si="4"/>
        <v>0</v>
      </c>
      <c r="K56" s="444"/>
      <c r="L56" s="445">
        <f t="shared" si="5"/>
        <v>0</v>
      </c>
      <c r="M56" s="446"/>
      <c r="N56" s="437"/>
      <c r="O56" s="437"/>
      <c r="P56" s="437"/>
    </row>
    <row r="57" spans="1:16" ht="13.5" thickBot="1">
      <c r="A57" s="373"/>
      <c r="B57" s="373"/>
      <c r="C57" s="405"/>
      <c r="D57" s="405"/>
      <c r="E57" s="405"/>
      <c r="F57" s="405"/>
      <c r="G57" s="373"/>
      <c r="H57" s="375"/>
      <c r="I57" s="406"/>
      <c r="J57" s="376">
        <f t="shared" si="4"/>
        <v>0</v>
      </c>
      <c r="K57" s="444"/>
      <c r="L57" s="445">
        <f t="shared" si="5"/>
        <v>0</v>
      </c>
      <c r="M57" s="446"/>
      <c r="N57" s="437"/>
      <c r="O57" s="437"/>
      <c r="P57" s="437"/>
    </row>
    <row r="58" spans="1:16" ht="13.5" thickBot="1">
      <c r="A58" s="373"/>
      <c r="B58" s="373"/>
      <c r="C58" s="405"/>
      <c r="D58" s="405"/>
      <c r="E58" s="405"/>
      <c r="F58" s="405"/>
      <c r="G58" s="373"/>
      <c r="H58" s="375"/>
      <c r="I58" s="406"/>
      <c r="J58" s="376">
        <f t="shared" si="4"/>
        <v>0</v>
      </c>
      <c r="K58" s="444"/>
      <c r="L58" s="445">
        <f>IF($L$5="prototypage",((F58+I58)-K58),(F58-K58))</f>
        <v>0</v>
      </c>
      <c r="M58" s="446"/>
      <c r="N58" s="437"/>
      <c r="O58" s="437"/>
      <c r="P58" s="437"/>
    </row>
    <row r="59" spans="1:16" ht="24" customHeight="1" thickBot="1">
      <c r="A59" s="365" t="s">
        <v>226</v>
      </c>
      <c r="B59" s="366"/>
      <c r="C59" s="367"/>
      <c r="D59" s="367"/>
      <c r="E59" s="367"/>
      <c r="F59" s="381">
        <f>SUM(F60:F74)</f>
        <v>0</v>
      </c>
      <c r="G59" s="369"/>
      <c r="H59" s="370"/>
      <c r="I59" s="404">
        <f>SUM(I60:I74)</f>
        <v>0</v>
      </c>
      <c r="J59" s="368">
        <f>SUM(J60:J74)</f>
        <v>0</v>
      </c>
      <c r="K59" s="442">
        <f>SUM(K60:K74)</f>
        <v>0</v>
      </c>
      <c r="L59" s="442">
        <f>SUM(L60:L74)</f>
        <v>0</v>
      </c>
      <c r="M59" s="443"/>
      <c r="N59" s="437"/>
      <c r="O59" s="437"/>
      <c r="P59" s="437"/>
    </row>
    <row r="60" spans="1:16" ht="13.5" thickBot="1">
      <c r="A60" s="373"/>
      <c r="B60" s="373"/>
      <c r="C60" s="405"/>
      <c r="D60" s="405"/>
      <c r="E60" s="405"/>
      <c r="F60" s="405"/>
      <c r="G60" s="373"/>
      <c r="H60" s="375"/>
      <c r="I60" s="406"/>
      <c r="J60" s="376">
        <f t="shared" ref="J60:J74" si="6">F60+I60</f>
        <v>0</v>
      </c>
      <c r="K60" s="444"/>
      <c r="L60" s="445">
        <f t="shared" ref="L60:L74" si="7">IF($L$5="prototypage",((F60+I60)-K60),(F60-K60))</f>
        <v>0</v>
      </c>
      <c r="M60" s="446"/>
      <c r="N60" s="437"/>
      <c r="O60" s="437"/>
      <c r="P60" s="437"/>
    </row>
    <row r="61" spans="1:16" ht="13.5" thickBot="1">
      <c r="A61" s="373"/>
      <c r="B61" s="373"/>
      <c r="C61" s="405"/>
      <c r="D61" s="405"/>
      <c r="E61" s="405"/>
      <c r="F61" s="405"/>
      <c r="G61" s="373"/>
      <c r="H61" s="375"/>
      <c r="I61" s="406"/>
      <c r="J61" s="376">
        <f t="shared" si="6"/>
        <v>0</v>
      </c>
      <c r="K61" s="444"/>
      <c r="L61" s="445">
        <f t="shared" si="7"/>
        <v>0</v>
      </c>
      <c r="M61" s="446"/>
      <c r="N61" s="437"/>
      <c r="O61" s="437"/>
      <c r="P61" s="437"/>
    </row>
    <row r="62" spans="1:16" ht="13.5" thickBot="1">
      <c r="A62" s="373"/>
      <c r="B62" s="373"/>
      <c r="C62" s="405"/>
      <c r="D62" s="405"/>
      <c r="E62" s="405"/>
      <c r="F62" s="405"/>
      <c r="G62" s="373"/>
      <c r="H62" s="375"/>
      <c r="I62" s="406"/>
      <c r="J62" s="376">
        <f t="shared" si="6"/>
        <v>0</v>
      </c>
      <c r="K62" s="444"/>
      <c r="L62" s="445">
        <f t="shared" si="7"/>
        <v>0</v>
      </c>
      <c r="M62" s="446"/>
      <c r="N62" s="437"/>
      <c r="O62" s="437"/>
      <c r="P62" s="437"/>
    </row>
    <row r="63" spans="1:16" ht="13.5" thickBot="1">
      <c r="A63" s="373"/>
      <c r="B63" s="373"/>
      <c r="C63" s="405"/>
      <c r="D63" s="405"/>
      <c r="E63" s="405"/>
      <c r="F63" s="405"/>
      <c r="G63" s="373"/>
      <c r="H63" s="375"/>
      <c r="I63" s="406"/>
      <c r="J63" s="376">
        <f t="shared" si="6"/>
        <v>0</v>
      </c>
      <c r="K63" s="444"/>
      <c r="L63" s="445">
        <f t="shared" si="7"/>
        <v>0</v>
      </c>
      <c r="M63" s="446"/>
      <c r="N63" s="437"/>
      <c r="O63" s="437"/>
      <c r="P63" s="437"/>
    </row>
    <row r="64" spans="1:16" ht="13.5" thickBot="1">
      <c r="A64" s="373"/>
      <c r="B64" s="373"/>
      <c r="C64" s="405"/>
      <c r="D64" s="405"/>
      <c r="E64" s="405"/>
      <c r="F64" s="405"/>
      <c r="G64" s="373"/>
      <c r="H64" s="375"/>
      <c r="I64" s="406"/>
      <c r="J64" s="376">
        <f t="shared" si="6"/>
        <v>0</v>
      </c>
      <c r="K64" s="444"/>
      <c r="L64" s="445">
        <f t="shared" si="7"/>
        <v>0</v>
      </c>
      <c r="M64" s="446"/>
      <c r="N64" s="437"/>
      <c r="O64" s="437"/>
      <c r="P64" s="437"/>
    </row>
    <row r="65" spans="1:16" ht="13.5" thickBot="1">
      <c r="A65" s="373"/>
      <c r="B65" s="373"/>
      <c r="C65" s="405"/>
      <c r="D65" s="405"/>
      <c r="E65" s="405"/>
      <c r="F65" s="405"/>
      <c r="G65" s="373"/>
      <c r="H65" s="375"/>
      <c r="I65" s="406"/>
      <c r="J65" s="376">
        <f t="shared" si="6"/>
        <v>0</v>
      </c>
      <c r="K65" s="444"/>
      <c r="L65" s="445">
        <f t="shared" si="7"/>
        <v>0</v>
      </c>
      <c r="M65" s="446"/>
      <c r="N65" s="437"/>
      <c r="O65" s="437"/>
      <c r="P65" s="437"/>
    </row>
    <row r="66" spans="1:16" ht="13.5" thickBot="1">
      <c r="A66" s="373"/>
      <c r="B66" s="373"/>
      <c r="C66" s="405"/>
      <c r="D66" s="405"/>
      <c r="E66" s="405"/>
      <c r="F66" s="405"/>
      <c r="G66" s="373"/>
      <c r="H66" s="375"/>
      <c r="I66" s="406"/>
      <c r="J66" s="376">
        <f t="shared" si="6"/>
        <v>0</v>
      </c>
      <c r="K66" s="444"/>
      <c r="L66" s="445">
        <f t="shared" si="7"/>
        <v>0</v>
      </c>
      <c r="M66" s="446"/>
      <c r="N66" s="437"/>
      <c r="O66" s="437"/>
      <c r="P66" s="437"/>
    </row>
    <row r="67" spans="1:16" ht="13.5" thickBot="1">
      <c r="A67" s="373"/>
      <c r="B67" s="373"/>
      <c r="C67" s="405"/>
      <c r="D67" s="405"/>
      <c r="E67" s="405"/>
      <c r="F67" s="405"/>
      <c r="G67" s="373"/>
      <c r="H67" s="375"/>
      <c r="I67" s="406"/>
      <c r="J67" s="376">
        <f t="shared" si="6"/>
        <v>0</v>
      </c>
      <c r="K67" s="444"/>
      <c r="L67" s="445">
        <f t="shared" si="7"/>
        <v>0</v>
      </c>
      <c r="M67" s="446"/>
      <c r="N67" s="437"/>
      <c r="O67" s="437"/>
      <c r="P67" s="437"/>
    </row>
    <row r="68" spans="1:16" ht="13.5" thickBot="1">
      <c r="A68" s="373"/>
      <c r="B68" s="373"/>
      <c r="C68" s="405"/>
      <c r="D68" s="405"/>
      <c r="E68" s="405"/>
      <c r="F68" s="405"/>
      <c r="G68" s="373"/>
      <c r="H68" s="375"/>
      <c r="I68" s="406"/>
      <c r="J68" s="376">
        <f t="shared" si="6"/>
        <v>0</v>
      </c>
      <c r="K68" s="444"/>
      <c r="L68" s="445">
        <f t="shared" si="7"/>
        <v>0</v>
      </c>
      <c r="M68" s="446"/>
      <c r="N68" s="437"/>
      <c r="O68" s="437"/>
      <c r="P68" s="437"/>
    </row>
    <row r="69" spans="1:16" ht="13.5" thickBot="1">
      <c r="A69" s="373"/>
      <c r="B69" s="373"/>
      <c r="C69" s="405"/>
      <c r="D69" s="405"/>
      <c r="E69" s="405"/>
      <c r="F69" s="405"/>
      <c r="G69" s="373"/>
      <c r="H69" s="375"/>
      <c r="I69" s="406"/>
      <c r="J69" s="376">
        <f t="shared" si="6"/>
        <v>0</v>
      </c>
      <c r="K69" s="444"/>
      <c r="L69" s="445">
        <f t="shared" si="7"/>
        <v>0</v>
      </c>
      <c r="M69" s="446"/>
      <c r="N69" s="437"/>
      <c r="O69" s="437"/>
      <c r="P69" s="437"/>
    </row>
    <row r="70" spans="1:16" ht="13.5" thickBot="1">
      <c r="A70" s="373"/>
      <c r="B70" s="373"/>
      <c r="C70" s="405"/>
      <c r="D70" s="405"/>
      <c r="E70" s="405"/>
      <c r="F70" s="405"/>
      <c r="G70" s="373"/>
      <c r="H70" s="375"/>
      <c r="I70" s="406"/>
      <c r="J70" s="376">
        <f t="shared" si="6"/>
        <v>0</v>
      </c>
      <c r="K70" s="444"/>
      <c r="L70" s="445">
        <f t="shared" si="7"/>
        <v>0</v>
      </c>
      <c r="M70" s="446"/>
      <c r="N70" s="437"/>
      <c r="O70" s="437"/>
      <c r="P70" s="437"/>
    </row>
    <row r="71" spans="1:16" ht="13.5" thickBot="1">
      <c r="A71" s="373"/>
      <c r="B71" s="373"/>
      <c r="C71" s="405"/>
      <c r="D71" s="405"/>
      <c r="E71" s="405"/>
      <c r="F71" s="405"/>
      <c r="G71" s="373"/>
      <c r="H71" s="375"/>
      <c r="I71" s="406"/>
      <c r="J71" s="376">
        <f t="shared" si="6"/>
        <v>0</v>
      </c>
      <c r="K71" s="444"/>
      <c r="L71" s="445">
        <f t="shared" si="7"/>
        <v>0</v>
      </c>
      <c r="M71" s="446"/>
      <c r="N71" s="437"/>
      <c r="O71" s="437"/>
      <c r="P71" s="437"/>
    </row>
    <row r="72" spans="1:16" ht="13.5" thickBot="1">
      <c r="A72" s="373"/>
      <c r="B72" s="373"/>
      <c r="C72" s="405"/>
      <c r="D72" s="405"/>
      <c r="E72" s="405"/>
      <c r="F72" s="405"/>
      <c r="G72" s="373"/>
      <c r="H72" s="375"/>
      <c r="I72" s="406"/>
      <c r="J72" s="376">
        <f t="shared" si="6"/>
        <v>0</v>
      </c>
      <c r="K72" s="444"/>
      <c r="L72" s="445">
        <f t="shared" si="7"/>
        <v>0</v>
      </c>
      <c r="M72" s="446"/>
      <c r="N72" s="437"/>
      <c r="O72" s="437"/>
      <c r="P72" s="437"/>
    </row>
    <row r="73" spans="1:16" ht="13.5" thickBot="1">
      <c r="A73" s="373"/>
      <c r="B73" s="373"/>
      <c r="C73" s="405"/>
      <c r="D73" s="405"/>
      <c r="E73" s="405"/>
      <c r="F73" s="405"/>
      <c r="G73" s="373"/>
      <c r="H73" s="375"/>
      <c r="I73" s="406"/>
      <c r="J73" s="376">
        <f t="shared" si="6"/>
        <v>0</v>
      </c>
      <c r="K73" s="444"/>
      <c r="L73" s="445">
        <f t="shared" si="7"/>
        <v>0</v>
      </c>
      <c r="M73" s="446"/>
      <c r="N73" s="437"/>
      <c r="O73" s="437"/>
      <c r="P73" s="437"/>
    </row>
    <row r="74" spans="1:16" ht="13.5" thickBot="1">
      <c r="A74" s="373"/>
      <c r="B74" s="373"/>
      <c r="C74" s="405"/>
      <c r="D74" s="405"/>
      <c r="E74" s="405"/>
      <c r="F74" s="405"/>
      <c r="G74" s="373"/>
      <c r="H74" s="375"/>
      <c r="I74" s="406"/>
      <c r="J74" s="376">
        <f t="shared" si="6"/>
        <v>0</v>
      </c>
      <c r="K74" s="444"/>
      <c r="L74" s="445">
        <f t="shared" si="7"/>
        <v>0</v>
      </c>
      <c r="M74" s="446"/>
      <c r="N74" s="437"/>
      <c r="O74" s="437"/>
      <c r="P74" s="437"/>
    </row>
    <row r="75" spans="1:16" ht="25.5" customHeight="1" thickBot="1">
      <c r="A75" s="365" t="s">
        <v>227</v>
      </c>
      <c r="B75" s="366"/>
      <c r="C75" s="367"/>
      <c r="D75" s="367"/>
      <c r="E75" s="367"/>
      <c r="F75" s="381">
        <f>SUM(F76:F90)</f>
        <v>0</v>
      </c>
      <c r="G75" s="369"/>
      <c r="H75" s="370"/>
      <c r="I75" s="407">
        <f>SUM(I76)</f>
        <v>0</v>
      </c>
      <c r="J75" s="368">
        <f>SUM(J76:J90)</f>
        <v>0</v>
      </c>
      <c r="K75" s="442">
        <f>SUM(K76:K90)</f>
        <v>0</v>
      </c>
      <c r="L75" s="442">
        <f>SUM(L76:L90)</f>
        <v>0</v>
      </c>
      <c r="M75" s="443"/>
      <c r="N75" s="437"/>
      <c r="O75" s="437"/>
      <c r="P75" s="437"/>
    </row>
    <row r="76" spans="1:16" ht="13.5" thickBot="1">
      <c r="A76" s="373"/>
      <c r="B76" s="373"/>
      <c r="C76" s="374"/>
      <c r="D76" s="374"/>
      <c r="E76" s="374"/>
      <c r="F76" s="374"/>
      <c r="G76" s="373"/>
      <c r="H76" s="375"/>
      <c r="I76" s="376"/>
      <c r="J76" s="376">
        <f t="shared" ref="J76:J90" si="8">F76+I76</f>
        <v>0</v>
      </c>
      <c r="K76" s="444"/>
      <c r="L76" s="445">
        <f t="shared" ref="L76:L90" si="9">IF($L$5="prototypage",((F76+I76)-K76),(F76-K76))</f>
        <v>0</v>
      </c>
      <c r="M76" s="446"/>
      <c r="N76" s="437"/>
      <c r="O76" s="437"/>
      <c r="P76" s="437"/>
    </row>
    <row r="77" spans="1:16" ht="13.5" thickBot="1">
      <c r="A77" s="373"/>
      <c r="B77" s="373"/>
      <c r="C77" s="374"/>
      <c r="D77" s="374"/>
      <c r="E77" s="374"/>
      <c r="F77" s="374"/>
      <c r="G77" s="373"/>
      <c r="H77" s="375"/>
      <c r="I77" s="376"/>
      <c r="J77" s="376">
        <f t="shared" si="8"/>
        <v>0</v>
      </c>
      <c r="K77" s="444"/>
      <c r="L77" s="445">
        <f t="shared" si="9"/>
        <v>0</v>
      </c>
      <c r="M77" s="446"/>
      <c r="N77" s="437"/>
      <c r="O77" s="437"/>
      <c r="P77" s="437"/>
    </row>
    <row r="78" spans="1:16" ht="13.5" thickBot="1">
      <c r="A78" s="373"/>
      <c r="B78" s="373"/>
      <c r="C78" s="374"/>
      <c r="D78" s="374"/>
      <c r="E78" s="374"/>
      <c r="F78" s="374"/>
      <c r="G78" s="373"/>
      <c r="H78" s="375"/>
      <c r="I78" s="376"/>
      <c r="J78" s="376">
        <f t="shared" si="8"/>
        <v>0</v>
      </c>
      <c r="K78" s="444"/>
      <c r="L78" s="445">
        <f t="shared" si="9"/>
        <v>0</v>
      </c>
      <c r="M78" s="446"/>
      <c r="N78" s="437"/>
      <c r="O78" s="437"/>
      <c r="P78" s="437"/>
    </row>
    <row r="79" spans="1:16" ht="13.5" thickBot="1">
      <c r="A79" s="373"/>
      <c r="B79" s="373"/>
      <c r="C79" s="374"/>
      <c r="D79" s="374"/>
      <c r="E79" s="374"/>
      <c r="F79" s="374"/>
      <c r="G79" s="373"/>
      <c r="H79" s="375"/>
      <c r="I79" s="376"/>
      <c r="J79" s="376">
        <f t="shared" si="8"/>
        <v>0</v>
      </c>
      <c r="K79" s="444"/>
      <c r="L79" s="445">
        <f t="shared" si="9"/>
        <v>0</v>
      </c>
      <c r="M79" s="446"/>
      <c r="N79" s="437"/>
      <c r="O79" s="437"/>
      <c r="P79" s="437"/>
    </row>
    <row r="80" spans="1:16" ht="13.5" thickBot="1">
      <c r="A80" s="373"/>
      <c r="B80" s="373"/>
      <c r="C80" s="374"/>
      <c r="D80" s="374"/>
      <c r="E80" s="374"/>
      <c r="F80" s="374"/>
      <c r="G80" s="373"/>
      <c r="H80" s="375"/>
      <c r="I80" s="376"/>
      <c r="J80" s="376">
        <f t="shared" si="8"/>
        <v>0</v>
      </c>
      <c r="K80" s="444"/>
      <c r="L80" s="445">
        <f t="shared" si="9"/>
        <v>0</v>
      </c>
      <c r="M80" s="446"/>
      <c r="N80" s="437"/>
      <c r="O80" s="437"/>
      <c r="P80" s="437"/>
    </row>
    <row r="81" spans="1:16" ht="13.5" thickBot="1">
      <c r="A81" s="373"/>
      <c r="B81" s="373"/>
      <c r="C81" s="374"/>
      <c r="D81" s="374"/>
      <c r="E81" s="374"/>
      <c r="F81" s="374"/>
      <c r="G81" s="373"/>
      <c r="H81" s="375"/>
      <c r="I81" s="376"/>
      <c r="J81" s="376">
        <f t="shared" si="8"/>
        <v>0</v>
      </c>
      <c r="K81" s="444"/>
      <c r="L81" s="445">
        <f t="shared" si="9"/>
        <v>0</v>
      </c>
      <c r="M81" s="446"/>
      <c r="N81" s="437"/>
      <c r="O81" s="437"/>
      <c r="P81" s="437"/>
    </row>
    <row r="82" spans="1:16" ht="13.5" thickBot="1">
      <c r="A82" s="373"/>
      <c r="B82" s="373"/>
      <c r="C82" s="374"/>
      <c r="D82" s="374"/>
      <c r="E82" s="374"/>
      <c r="F82" s="374"/>
      <c r="G82" s="373"/>
      <c r="H82" s="375"/>
      <c r="I82" s="376"/>
      <c r="J82" s="376">
        <f t="shared" si="8"/>
        <v>0</v>
      </c>
      <c r="K82" s="444"/>
      <c r="L82" s="445">
        <f t="shared" si="9"/>
        <v>0</v>
      </c>
      <c r="M82" s="446"/>
      <c r="N82" s="437"/>
      <c r="O82" s="437"/>
      <c r="P82" s="437"/>
    </row>
    <row r="83" spans="1:16" ht="13.5" thickBot="1">
      <c r="A83" s="373"/>
      <c r="B83" s="373"/>
      <c r="C83" s="374"/>
      <c r="D83" s="374"/>
      <c r="E83" s="374"/>
      <c r="F83" s="374"/>
      <c r="G83" s="373"/>
      <c r="H83" s="375"/>
      <c r="I83" s="376"/>
      <c r="J83" s="376">
        <f t="shared" si="8"/>
        <v>0</v>
      </c>
      <c r="K83" s="444"/>
      <c r="L83" s="445">
        <f t="shared" si="9"/>
        <v>0</v>
      </c>
      <c r="M83" s="446"/>
      <c r="N83" s="437"/>
      <c r="O83" s="437"/>
      <c r="P83" s="437"/>
    </row>
    <row r="84" spans="1:16" ht="13.5" thickBot="1">
      <c r="A84" s="373"/>
      <c r="B84" s="373"/>
      <c r="C84" s="374"/>
      <c r="D84" s="374"/>
      <c r="E84" s="374"/>
      <c r="F84" s="374"/>
      <c r="G84" s="373"/>
      <c r="H84" s="375"/>
      <c r="I84" s="376"/>
      <c r="J84" s="376">
        <f t="shared" si="8"/>
        <v>0</v>
      </c>
      <c r="K84" s="444"/>
      <c r="L84" s="445">
        <f t="shared" si="9"/>
        <v>0</v>
      </c>
      <c r="M84" s="446"/>
      <c r="N84" s="437"/>
      <c r="O84" s="437"/>
      <c r="P84" s="437"/>
    </row>
    <row r="85" spans="1:16" ht="13.5" thickBot="1">
      <c r="A85" s="373"/>
      <c r="B85" s="373"/>
      <c r="C85" s="374"/>
      <c r="D85" s="374"/>
      <c r="E85" s="374"/>
      <c r="F85" s="374"/>
      <c r="G85" s="373"/>
      <c r="H85" s="375"/>
      <c r="I85" s="376"/>
      <c r="J85" s="376">
        <f t="shared" si="8"/>
        <v>0</v>
      </c>
      <c r="K85" s="444"/>
      <c r="L85" s="445">
        <f t="shared" si="9"/>
        <v>0</v>
      </c>
      <c r="M85" s="446"/>
      <c r="N85" s="437"/>
      <c r="O85" s="437"/>
      <c r="P85" s="437"/>
    </row>
    <row r="86" spans="1:16" ht="13.5" thickBot="1">
      <c r="A86" s="373"/>
      <c r="B86" s="373"/>
      <c r="C86" s="374"/>
      <c r="D86" s="374"/>
      <c r="E86" s="374"/>
      <c r="F86" s="374"/>
      <c r="G86" s="373"/>
      <c r="H86" s="375"/>
      <c r="I86" s="376"/>
      <c r="J86" s="376">
        <f t="shared" si="8"/>
        <v>0</v>
      </c>
      <c r="K86" s="444"/>
      <c r="L86" s="445">
        <f t="shared" si="9"/>
        <v>0</v>
      </c>
      <c r="M86" s="446"/>
      <c r="N86" s="437"/>
      <c r="O86" s="437"/>
      <c r="P86" s="437"/>
    </row>
    <row r="87" spans="1:16" ht="13.5" thickBot="1">
      <c r="A87" s="373"/>
      <c r="B87" s="373"/>
      <c r="C87" s="374"/>
      <c r="D87" s="374"/>
      <c r="E87" s="374"/>
      <c r="F87" s="374"/>
      <c r="G87" s="373"/>
      <c r="H87" s="375"/>
      <c r="I87" s="376"/>
      <c r="J87" s="376">
        <f t="shared" si="8"/>
        <v>0</v>
      </c>
      <c r="K87" s="444"/>
      <c r="L87" s="445">
        <f t="shared" si="9"/>
        <v>0</v>
      </c>
      <c r="M87" s="446"/>
      <c r="N87" s="437"/>
      <c r="O87" s="437"/>
      <c r="P87" s="437"/>
    </row>
    <row r="88" spans="1:16" ht="13.5" thickBot="1">
      <c r="A88" s="373"/>
      <c r="B88" s="373"/>
      <c r="C88" s="374"/>
      <c r="D88" s="374"/>
      <c r="E88" s="374"/>
      <c r="F88" s="374"/>
      <c r="G88" s="373"/>
      <c r="H88" s="375"/>
      <c r="I88" s="376"/>
      <c r="J88" s="376">
        <f t="shared" si="8"/>
        <v>0</v>
      </c>
      <c r="K88" s="444"/>
      <c r="L88" s="445">
        <f t="shared" si="9"/>
        <v>0</v>
      </c>
      <c r="M88" s="446"/>
      <c r="N88" s="437"/>
      <c r="O88" s="437"/>
      <c r="P88" s="437"/>
    </row>
    <row r="89" spans="1:16" ht="13.5" thickBot="1">
      <c r="A89" s="373"/>
      <c r="B89" s="373"/>
      <c r="C89" s="374"/>
      <c r="D89" s="374"/>
      <c r="E89" s="374"/>
      <c r="F89" s="374"/>
      <c r="G89" s="373"/>
      <c r="H89" s="375"/>
      <c r="I89" s="376"/>
      <c r="J89" s="376">
        <f t="shared" si="8"/>
        <v>0</v>
      </c>
      <c r="K89" s="444"/>
      <c r="L89" s="445">
        <f t="shared" si="9"/>
        <v>0</v>
      </c>
      <c r="M89" s="446"/>
      <c r="N89" s="437"/>
      <c r="O89" s="437"/>
      <c r="P89" s="437"/>
    </row>
    <row r="90" spans="1:16" ht="13.5" thickBot="1">
      <c r="A90" s="373"/>
      <c r="B90" s="373"/>
      <c r="C90" s="374"/>
      <c r="D90" s="374"/>
      <c r="E90" s="374"/>
      <c r="F90" s="374"/>
      <c r="G90" s="373"/>
      <c r="H90" s="375"/>
      <c r="I90" s="376"/>
      <c r="J90" s="376">
        <f t="shared" si="8"/>
        <v>0</v>
      </c>
      <c r="K90" s="444"/>
      <c r="L90" s="445">
        <f t="shared" si="9"/>
        <v>0</v>
      </c>
      <c r="M90" s="446"/>
      <c r="N90" s="437"/>
      <c r="O90" s="437"/>
      <c r="P90" s="437"/>
    </row>
    <row r="91" spans="1:16" ht="25.5" customHeight="1" thickBot="1">
      <c r="A91" s="365" t="s">
        <v>228</v>
      </c>
      <c r="B91" s="366"/>
      <c r="C91" s="367"/>
      <c r="D91" s="367"/>
      <c r="E91" s="367"/>
      <c r="F91" s="381">
        <f>SUM(F92:F106)</f>
        <v>0</v>
      </c>
      <c r="G91" s="369"/>
      <c r="H91" s="370"/>
      <c r="I91" s="407">
        <f>SUM(I92)</f>
        <v>0</v>
      </c>
      <c r="J91" s="368">
        <f>SUM(J92:J106)</f>
        <v>0</v>
      </c>
      <c r="K91" s="442">
        <f>SUM(K92:K106)</f>
        <v>0</v>
      </c>
      <c r="L91" s="442">
        <f>SUM(L92:L106)</f>
        <v>0</v>
      </c>
      <c r="M91" s="443"/>
      <c r="N91" s="437"/>
      <c r="O91" s="437"/>
      <c r="P91" s="437"/>
    </row>
    <row r="92" spans="1:16" ht="13.5" thickBot="1">
      <c r="A92" s="373"/>
      <c r="B92" s="373"/>
      <c r="C92" s="374"/>
      <c r="D92" s="374"/>
      <c r="E92" s="374"/>
      <c r="F92" s="374"/>
      <c r="G92" s="373"/>
      <c r="H92" s="375"/>
      <c r="I92" s="376"/>
      <c r="J92" s="376">
        <f t="shared" ref="J92:J106" si="10">F92+I92</f>
        <v>0</v>
      </c>
      <c r="K92" s="444"/>
      <c r="L92" s="445">
        <f t="shared" ref="L92:L106" si="11">IF($L$5="prototypage",((F92+I92)-K92),(F92-K92))</f>
        <v>0</v>
      </c>
      <c r="M92" s="446"/>
      <c r="N92" s="437"/>
      <c r="O92" s="437"/>
      <c r="P92" s="437"/>
    </row>
    <row r="93" spans="1:16" ht="13.5" thickBot="1">
      <c r="A93" s="373"/>
      <c r="B93" s="373"/>
      <c r="C93" s="374"/>
      <c r="D93" s="374"/>
      <c r="E93" s="374"/>
      <c r="F93" s="374"/>
      <c r="G93" s="373"/>
      <c r="H93" s="375"/>
      <c r="I93" s="376"/>
      <c r="J93" s="376">
        <f t="shared" si="10"/>
        <v>0</v>
      </c>
      <c r="K93" s="444"/>
      <c r="L93" s="445">
        <f t="shared" si="11"/>
        <v>0</v>
      </c>
      <c r="M93" s="446"/>
      <c r="N93" s="437"/>
      <c r="O93" s="437"/>
      <c r="P93" s="437"/>
    </row>
    <row r="94" spans="1:16" ht="13.5" thickBot="1">
      <c r="A94" s="373"/>
      <c r="B94" s="373"/>
      <c r="C94" s="374"/>
      <c r="D94" s="374"/>
      <c r="E94" s="374"/>
      <c r="F94" s="374"/>
      <c r="G94" s="373"/>
      <c r="H94" s="375"/>
      <c r="I94" s="376"/>
      <c r="J94" s="376">
        <f t="shared" si="10"/>
        <v>0</v>
      </c>
      <c r="K94" s="444"/>
      <c r="L94" s="445">
        <f t="shared" si="11"/>
        <v>0</v>
      </c>
      <c r="M94" s="446"/>
      <c r="N94" s="437"/>
      <c r="O94" s="437"/>
      <c r="P94" s="437"/>
    </row>
    <row r="95" spans="1:16" ht="13.5" thickBot="1">
      <c r="A95" s="373"/>
      <c r="B95" s="373"/>
      <c r="C95" s="374"/>
      <c r="D95" s="374"/>
      <c r="E95" s="374"/>
      <c r="F95" s="374"/>
      <c r="G95" s="373"/>
      <c r="H95" s="375"/>
      <c r="I95" s="376"/>
      <c r="J95" s="376">
        <f t="shared" si="10"/>
        <v>0</v>
      </c>
      <c r="K95" s="444"/>
      <c r="L95" s="445">
        <f t="shared" si="11"/>
        <v>0</v>
      </c>
      <c r="M95" s="446"/>
      <c r="N95" s="437"/>
      <c r="O95" s="437"/>
      <c r="P95" s="437"/>
    </row>
    <row r="96" spans="1:16" ht="13.5" thickBot="1">
      <c r="A96" s="373"/>
      <c r="B96" s="373"/>
      <c r="C96" s="374"/>
      <c r="D96" s="374"/>
      <c r="E96" s="374"/>
      <c r="F96" s="374"/>
      <c r="G96" s="373"/>
      <c r="H96" s="375"/>
      <c r="I96" s="376"/>
      <c r="J96" s="376">
        <f t="shared" si="10"/>
        <v>0</v>
      </c>
      <c r="K96" s="444"/>
      <c r="L96" s="445">
        <f t="shared" si="11"/>
        <v>0</v>
      </c>
      <c r="M96" s="446"/>
      <c r="N96" s="437"/>
      <c r="O96" s="437"/>
      <c r="P96" s="437"/>
    </row>
    <row r="97" spans="1:16" ht="13.5" thickBot="1">
      <c r="A97" s="373"/>
      <c r="B97" s="373"/>
      <c r="C97" s="374"/>
      <c r="D97" s="374"/>
      <c r="E97" s="374"/>
      <c r="F97" s="374"/>
      <c r="G97" s="373"/>
      <c r="H97" s="375"/>
      <c r="I97" s="376"/>
      <c r="J97" s="376">
        <f t="shared" si="10"/>
        <v>0</v>
      </c>
      <c r="K97" s="444"/>
      <c r="L97" s="445">
        <f t="shared" si="11"/>
        <v>0</v>
      </c>
      <c r="M97" s="446"/>
      <c r="N97" s="437"/>
      <c r="O97" s="437"/>
      <c r="P97" s="437"/>
    </row>
    <row r="98" spans="1:16" ht="13.5" thickBot="1">
      <c r="A98" s="373"/>
      <c r="B98" s="373"/>
      <c r="C98" s="374"/>
      <c r="D98" s="374"/>
      <c r="E98" s="374"/>
      <c r="F98" s="374"/>
      <c r="G98" s="373"/>
      <c r="H98" s="375"/>
      <c r="I98" s="376"/>
      <c r="J98" s="376">
        <f t="shared" si="10"/>
        <v>0</v>
      </c>
      <c r="K98" s="444"/>
      <c r="L98" s="445">
        <f t="shared" si="11"/>
        <v>0</v>
      </c>
      <c r="M98" s="446"/>
      <c r="N98" s="437"/>
      <c r="O98" s="437"/>
      <c r="P98" s="437"/>
    </row>
    <row r="99" spans="1:16" ht="13.5" thickBot="1">
      <c r="A99" s="373"/>
      <c r="B99" s="373"/>
      <c r="C99" s="374"/>
      <c r="D99" s="374"/>
      <c r="E99" s="374"/>
      <c r="F99" s="374"/>
      <c r="G99" s="373"/>
      <c r="H99" s="375"/>
      <c r="I99" s="376"/>
      <c r="J99" s="376">
        <f t="shared" si="10"/>
        <v>0</v>
      </c>
      <c r="K99" s="444"/>
      <c r="L99" s="445">
        <f t="shared" si="11"/>
        <v>0</v>
      </c>
      <c r="M99" s="446"/>
      <c r="N99" s="437"/>
      <c r="O99" s="437"/>
      <c r="P99" s="437"/>
    </row>
    <row r="100" spans="1:16" ht="13.5" thickBot="1">
      <c r="A100" s="373"/>
      <c r="B100" s="373"/>
      <c r="C100" s="374"/>
      <c r="D100" s="374"/>
      <c r="E100" s="374"/>
      <c r="F100" s="374"/>
      <c r="G100" s="373"/>
      <c r="H100" s="375"/>
      <c r="I100" s="376"/>
      <c r="J100" s="376">
        <f t="shared" si="10"/>
        <v>0</v>
      </c>
      <c r="K100" s="444"/>
      <c r="L100" s="445">
        <f t="shared" si="11"/>
        <v>0</v>
      </c>
      <c r="M100" s="446"/>
      <c r="N100" s="437"/>
      <c r="O100" s="437"/>
      <c r="P100" s="437"/>
    </row>
    <row r="101" spans="1:16" ht="13.5" thickBot="1">
      <c r="A101" s="373"/>
      <c r="B101" s="373"/>
      <c r="C101" s="374"/>
      <c r="D101" s="374"/>
      <c r="E101" s="374"/>
      <c r="F101" s="374"/>
      <c r="G101" s="373"/>
      <c r="H101" s="375"/>
      <c r="I101" s="376"/>
      <c r="J101" s="376">
        <f t="shared" si="10"/>
        <v>0</v>
      </c>
      <c r="K101" s="444"/>
      <c r="L101" s="445">
        <f t="shared" si="11"/>
        <v>0</v>
      </c>
      <c r="M101" s="446"/>
      <c r="N101" s="437"/>
      <c r="O101" s="437"/>
      <c r="P101" s="437"/>
    </row>
    <row r="102" spans="1:16" ht="13.5" thickBot="1">
      <c r="A102" s="373"/>
      <c r="B102" s="373"/>
      <c r="C102" s="374"/>
      <c r="D102" s="374"/>
      <c r="E102" s="374"/>
      <c r="F102" s="374"/>
      <c r="G102" s="373"/>
      <c r="H102" s="375"/>
      <c r="I102" s="376"/>
      <c r="J102" s="376">
        <f t="shared" si="10"/>
        <v>0</v>
      </c>
      <c r="K102" s="444"/>
      <c r="L102" s="445">
        <f t="shared" si="11"/>
        <v>0</v>
      </c>
      <c r="M102" s="446"/>
      <c r="N102" s="437"/>
      <c r="O102" s="437"/>
      <c r="P102" s="437"/>
    </row>
    <row r="103" spans="1:16" ht="13.5" thickBot="1">
      <c r="A103" s="373"/>
      <c r="B103" s="373"/>
      <c r="C103" s="374"/>
      <c r="D103" s="374"/>
      <c r="E103" s="374"/>
      <c r="F103" s="374"/>
      <c r="G103" s="373"/>
      <c r="H103" s="375"/>
      <c r="I103" s="376"/>
      <c r="J103" s="376">
        <f t="shared" si="10"/>
        <v>0</v>
      </c>
      <c r="K103" s="444"/>
      <c r="L103" s="445">
        <f t="shared" si="11"/>
        <v>0</v>
      </c>
      <c r="M103" s="446"/>
      <c r="N103" s="437"/>
      <c r="O103" s="437"/>
      <c r="P103" s="437"/>
    </row>
    <row r="104" spans="1:16" ht="13.5" thickBot="1">
      <c r="A104" s="373"/>
      <c r="B104" s="373"/>
      <c r="C104" s="374"/>
      <c r="D104" s="374"/>
      <c r="E104" s="374"/>
      <c r="F104" s="374"/>
      <c r="G104" s="373"/>
      <c r="H104" s="375"/>
      <c r="I104" s="376"/>
      <c r="J104" s="376">
        <f t="shared" si="10"/>
        <v>0</v>
      </c>
      <c r="K104" s="444"/>
      <c r="L104" s="445">
        <f t="shared" si="11"/>
        <v>0</v>
      </c>
      <c r="M104" s="446"/>
      <c r="N104" s="437"/>
      <c r="O104" s="437"/>
      <c r="P104" s="437"/>
    </row>
    <row r="105" spans="1:16" ht="13.5" thickBot="1">
      <c r="A105" s="373"/>
      <c r="B105" s="373"/>
      <c r="C105" s="374"/>
      <c r="D105" s="374"/>
      <c r="E105" s="374"/>
      <c r="F105" s="374"/>
      <c r="G105" s="373"/>
      <c r="H105" s="375"/>
      <c r="I105" s="376"/>
      <c r="J105" s="376">
        <f t="shared" si="10"/>
        <v>0</v>
      </c>
      <c r="K105" s="444"/>
      <c r="L105" s="445">
        <f t="shared" si="11"/>
        <v>0</v>
      </c>
      <c r="M105" s="446"/>
      <c r="N105" s="437"/>
      <c r="O105" s="437"/>
      <c r="P105" s="437"/>
    </row>
    <row r="106" spans="1:16" ht="13.5" thickBot="1">
      <c r="A106" s="373"/>
      <c r="B106" s="373"/>
      <c r="C106" s="374"/>
      <c r="D106" s="374"/>
      <c r="E106" s="374"/>
      <c r="F106" s="374"/>
      <c r="G106" s="373"/>
      <c r="H106" s="375"/>
      <c r="I106" s="376"/>
      <c r="J106" s="376">
        <f t="shared" si="10"/>
        <v>0</v>
      </c>
      <c r="K106" s="444"/>
      <c r="L106" s="445">
        <f t="shared" si="11"/>
        <v>0</v>
      </c>
      <c r="M106" s="446"/>
      <c r="N106" s="437"/>
      <c r="O106" s="437"/>
      <c r="P106" s="437"/>
    </row>
    <row r="107" spans="1:16" ht="27.75" customHeight="1" thickBot="1">
      <c r="A107" s="542" t="s">
        <v>229</v>
      </c>
      <c r="B107" s="542"/>
      <c r="C107" s="542"/>
      <c r="D107" s="542"/>
      <c r="E107" s="542"/>
      <c r="F107" s="542"/>
      <c r="G107" s="542"/>
      <c r="H107" s="542"/>
      <c r="I107" s="542"/>
      <c r="J107" s="381">
        <f>J11+J27+J43+J59+J75+J91</f>
        <v>0</v>
      </c>
      <c r="K107" s="449">
        <f>K11+K27+K43+K59+K75+K91</f>
        <v>0</v>
      </c>
      <c r="L107" s="449">
        <f>L11+L27+L43+L59+L75+L91</f>
        <v>0</v>
      </c>
      <c r="M107" s="450"/>
      <c r="N107" s="437"/>
      <c r="O107" s="437"/>
      <c r="P107" s="437"/>
    </row>
    <row r="108" spans="1:16">
      <c r="K108" s="437"/>
      <c r="L108" s="437"/>
      <c r="M108" s="437"/>
      <c r="N108" s="437"/>
      <c r="O108" s="437"/>
      <c r="P108" s="437"/>
    </row>
    <row r="109" spans="1:16" ht="18" customHeight="1">
      <c r="A109" s="409" t="s">
        <v>230</v>
      </c>
      <c r="B109" s="410"/>
      <c r="C109" s="411" t="s">
        <v>231</v>
      </c>
      <c r="D109" s="411"/>
      <c r="E109" s="411"/>
      <c r="F109" s="411"/>
      <c r="G109" s="412" t="s">
        <v>232</v>
      </c>
      <c r="H109" s="413"/>
      <c r="I109" s="413"/>
      <c r="J109" s="413"/>
      <c r="K109" s="531"/>
      <c r="L109" s="532" t="s">
        <v>242</v>
      </c>
      <c r="M109" s="533"/>
      <c r="N109" s="533"/>
      <c r="O109" s="536" t="s">
        <v>245</v>
      </c>
      <c r="P109" s="536"/>
    </row>
    <row r="110" spans="1:16" ht="18" customHeight="1">
      <c r="A110" s="414"/>
      <c r="B110" s="415"/>
      <c r="C110" s="257"/>
      <c r="D110" s="257"/>
      <c r="E110" s="257"/>
      <c r="F110" s="257"/>
      <c r="G110" s="416"/>
      <c r="H110" s="417"/>
      <c r="I110" s="418"/>
      <c r="J110" s="418"/>
      <c r="K110" s="531"/>
      <c r="L110" s="532" t="s">
        <v>243</v>
      </c>
      <c r="M110" s="533"/>
      <c r="N110" s="533"/>
      <c r="O110" s="536"/>
      <c r="P110" s="536"/>
    </row>
    <row r="111" spans="1:16" ht="18.75" thickBot="1">
      <c r="A111" s="414"/>
      <c r="B111" s="415"/>
      <c r="C111" s="257"/>
      <c r="D111" s="257"/>
      <c r="E111" s="257"/>
      <c r="F111" s="257"/>
      <c r="G111" s="416"/>
      <c r="H111" s="417"/>
      <c r="I111" s="418"/>
      <c r="J111" s="418"/>
      <c r="K111" s="531"/>
      <c r="L111" s="534" t="s">
        <v>244</v>
      </c>
      <c r="M111" s="535"/>
      <c r="N111" s="535"/>
      <c r="O111" s="537"/>
      <c r="P111" s="537"/>
    </row>
    <row r="112" spans="1:16" ht="32.25" thickBot="1">
      <c r="A112" s="414"/>
      <c r="B112" s="415"/>
      <c r="C112" s="257"/>
      <c r="D112" s="257"/>
      <c r="E112" s="257"/>
      <c r="F112" s="257"/>
      <c r="G112" s="416"/>
      <c r="H112" s="417"/>
      <c r="I112" s="418"/>
      <c r="J112" s="418"/>
      <c r="K112" s="451"/>
      <c r="L112" s="452" t="s">
        <v>246</v>
      </c>
      <c r="M112" s="453" t="s">
        <v>247</v>
      </c>
      <c r="N112" s="453" t="str">
        <f>IF($L$5="prototypage", "Montant réalisé","Montant réalisé Réunion")</f>
        <v>Montant réalisé Réunion</v>
      </c>
      <c r="O112" s="454" t="str">
        <f>IF($L$5="prototypage", "Montant retenu","Montant retenu Réunion")</f>
        <v>Montant retenu Réunion</v>
      </c>
      <c r="P112" s="455" t="s">
        <v>248</v>
      </c>
    </row>
    <row r="113" spans="1:16" ht="28.15" customHeight="1" thickBot="1">
      <c r="A113" s="419"/>
      <c r="B113" s="420"/>
      <c r="C113" s="257"/>
      <c r="D113" s="257"/>
      <c r="E113" s="257"/>
      <c r="F113" s="257"/>
      <c r="G113" s="421"/>
      <c r="H113" s="422"/>
      <c r="I113" s="423"/>
      <c r="J113" s="423"/>
      <c r="K113" s="451"/>
      <c r="L113" s="456" t="s">
        <v>249</v>
      </c>
      <c r="M113" s="457" t="s">
        <v>256</v>
      </c>
      <c r="N113" s="458">
        <f>IF($L$5="prototypage",J11,F11)</f>
        <v>0</v>
      </c>
      <c r="O113" s="458">
        <f>K11</f>
        <v>0</v>
      </c>
      <c r="P113" s="458">
        <f>L11</f>
        <v>0</v>
      </c>
    </row>
    <row r="114" spans="1:16" ht="37.15" customHeight="1" thickBot="1">
      <c r="A114" s="424"/>
      <c r="B114" s="425"/>
      <c r="C114" s="257"/>
      <c r="D114" s="257"/>
      <c r="E114" s="257"/>
      <c r="F114" s="257"/>
      <c r="G114" s="426"/>
      <c r="H114" s="427"/>
      <c r="I114" s="428"/>
      <c r="J114" s="428"/>
      <c r="K114" s="451"/>
      <c r="L114" s="456" t="s">
        <v>250</v>
      </c>
      <c r="M114" s="457" t="s">
        <v>257</v>
      </c>
      <c r="N114" s="458">
        <f>IF($L$5="prototypage",J27,F27)</f>
        <v>0</v>
      </c>
      <c r="O114" s="458">
        <f>K27</f>
        <v>0</v>
      </c>
      <c r="P114" s="458">
        <f>L27</f>
        <v>0</v>
      </c>
    </row>
    <row r="115" spans="1:16" ht="26.25" thickBot="1">
      <c r="A115" s="429"/>
      <c r="B115" s="430"/>
      <c r="C115" s="257"/>
      <c r="D115" s="257"/>
      <c r="E115" s="257"/>
      <c r="F115" s="257"/>
      <c r="G115" s="431"/>
      <c r="H115" s="422"/>
      <c r="I115" s="422"/>
      <c r="J115" s="422"/>
      <c r="K115" s="451"/>
      <c r="L115" s="456" t="s">
        <v>251</v>
      </c>
      <c r="M115" s="457" t="s">
        <v>258</v>
      </c>
      <c r="N115" s="458">
        <f>IF($L$5="prototypage",J43,F43)</f>
        <v>0</v>
      </c>
      <c r="O115" s="458">
        <f>K43</f>
        <v>0</v>
      </c>
      <c r="P115" s="458">
        <f>L43</f>
        <v>0</v>
      </c>
    </row>
    <row r="116" spans="1:16" ht="26.25" thickBot="1">
      <c r="A116" s="383"/>
      <c r="B116" s="432"/>
      <c r="C116" s="433" t="s">
        <v>231</v>
      </c>
      <c r="D116" s="433"/>
      <c r="E116" s="433"/>
      <c r="F116" s="433"/>
      <c r="G116" s="543" t="s">
        <v>233</v>
      </c>
      <c r="H116" s="543"/>
      <c r="I116" s="543"/>
      <c r="J116" s="543"/>
      <c r="K116" s="451"/>
      <c r="L116" s="456" t="s">
        <v>252</v>
      </c>
      <c r="M116" s="457" t="s">
        <v>259</v>
      </c>
      <c r="N116" s="458">
        <f>IF($L$5="prototypage",J59,F59)</f>
        <v>0</v>
      </c>
      <c r="O116" s="458">
        <f>K59</f>
        <v>0</v>
      </c>
      <c r="P116" s="458">
        <f>L59</f>
        <v>0</v>
      </c>
    </row>
    <row r="117" spans="1:16" ht="16.5" thickBot="1">
      <c r="A117" s="383"/>
      <c r="B117" s="432"/>
      <c r="C117" s="434"/>
      <c r="D117" s="434"/>
      <c r="E117" s="434"/>
      <c r="F117" s="434"/>
      <c r="G117" s="421"/>
      <c r="H117" s="435"/>
      <c r="I117" s="423"/>
      <c r="J117" s="423"/>
      <c r="K117" s="451"/>
      <c r="L117" s="456" t="s">
        <v>253</v>
      </c>
      <c r="M117" s="457" t="s">
        <v>96</v>
      </c>
      <c r="N117" s="458">
        <f>IF($L$5="prototypage",J75,F75)</f>
        <v>0</v>
      </c>
      <c r="O117" s="458">
        <f>K75</f>
        <v>0</v>
      </c>
      <c r="P117" s="458">
        <f>L75</f>
        <v>0</v>
      </c>
    </row>
    <row r="118" spans="1:16" ht="16.5" thickBot="1">
      <c r="A118" s="383"/>
      <c r="B118" s="432"/>
      <c r="C118" s="434"/>
      <c r="D118" s="434"/>
      <c r="E118" s="434"/>
      <c r="F118" s="434"/>
      <c r="G118" s="421"/>
      <c r="H118" s="435"/>
      <c r="I118" s="423"/>
      <c r="J118" s="423"/>
      <c r="K118" s="451"/>
      <c r="L118" s="456" t="s">
        <v>254</v>
      </c>
      <c r="M118" s="457" t="s">
        <v>116</v>
      </c>
      <c r="N118" s="458">
        <f>IF($L$5="prototypage",J91,F91)</f>
        <v>0</v>
      </c>
      <c r="O118" s="458">
        <f>K91</f>
        <v>0</v>
      </c>
      <c r="P118" s="458">
        <f>L91</f>
        <v>0</v>
      </c>
    </row>
    <row r="119" spans="1:16" ht="18.75" thickBot="1">
      <c r="K119" s="437"/>
      <c r="L119" s="526" t="s">
        <v>23</v>
      </c>
      <c r="M119" s="527"/>
      <c r="N119" s="459">
        <f>SUM(N113:N118)</f>
        <v>0</v>
      </c>
      <c r="O119" s="459">
        <f t="shared" ref="O119:P119" si="12">SUM(O113:O118)</f>
        <v>0</v>
      </c>
      <c r="P119" s="459">
        <f t="shared" si="12"/>
        <v>0</v>
      </c>
    </row>
  </sheetData>
  <sheetProtection algorithmName="SHA-512" hashValue="ECc9lRtMA7lIqSPPDA28Qmo3kJoQ482IfllhVCxLH+DVcQ+hLAukifJyMzW60cEBy5364dnlmTzya9KMUsWOIQ==" saltValue="6OcIldlIbSRg3I6nOdbVrg==" spinCount="100000" sheet="1" formatCells="0" formatColumns="0" formatRows="0" insertColumns="0" insertRows="0" selectLockedCells="1"/>
  <mergeCells count="13">
    <mergeCell ref="G116:J116"/>
    <mergeCell ref="O109:P111"/>
    <mergeCell ref="A8:J8"/>
    <mergeCell ref="D9:F9"/>
    <mergeCell ref="G9:I9"/>
    <mergeCell ref="J9:J10"/>
    <mergeCell ref="A107:I107"/>
    <mergeCell ref="L119:M119"/>
    <mergeCell ref="K9:M9"/>
    <mergeCell ref="K109:K111"/>
    <mergeCell ref="L109:N109"/>
    <mergeCell ref="L110:N110"/>
    <mergeCell ref="L111:N111"/>
  </mergeCells>
  <dataValidations count="1">
    <dataValidation type="list" allowBlank="1" showInputMessage="1" showErrorMessage="1" sqref="Q5 D5:J5" xr:uid="{00000000-0002-0000-0200-000000000000}">
      <formula1>$AN$1:$AN$3</formula1>
    </dataValidation>
  </dataValidations>
  <pageMargins left="0.78749999999999998" right="0.78749999999999998" top="1.0527777777777778" bottom="1.0527777777777778" header="0.78749999999999998" footer="0.78749999999999998"/>
  <pageSetup paperSize="8" scale="56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'1_Budget définitif'!$AP$1:$AP$3</xm:f>
          </x14:formula1>
          <xm:sqref>L5 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>
    <pageSetUpPr fitToPage="1"/>
  </sheetPr>
  <dimension ref="A1:BR54"/>
  <sheetViews>
    <sheetView showGridLines="0" view="pageBreakPreview" zoomScale="130" zoomScaleSheetLayoutView="130" workbookViewId="0">
      <selection activeCell="C1" sqref="C1"/>
    </sheetView>
  </sheetViews>
  <sheetFormatPr baseColWidth="10" defaultColWidth="11" defaultRowHeight="12.75"/>
  <cols>
    <col min="1" max="1" width="1.140625" customWidth="1"/>
    <col min="2" max="2" width="3" customWidth="1"/>
    <col min="3" max="3" width="1.5703125" customWidth="1"/>
    <col min="4" max="6" width="3.5703125" customWidth="1"/>
    <col min="7" max="7" width="4.28515625" customWidth="1"/>
    <col min="8" max="8" width="1.5703125" customWidth="1"/>
    <col min="9" max="9" width="3.28515625" customWidth="1"/>
    <col min="10" max="10" width="3.7109375" customWidth="1"/>
    <col min="11" max="13" width="3.5703125" customWidth="1"/>
    <col min="14" max="14" width="1.5703125" customWidth="1"/>
    <col min="15" max="18" width="3.5703125" customWidth="1"/>
    <col min="19" max="19" width="1.5703125" customWidth="1"/>
    <col min="20" max="28" width="3.5703125" customWidth="1"/>
    <col min="29" max="32" width="3.5703125" style="65" customWidth="1"/>
    <col min="33" max="33" width="1.28515625" style="65" customWidth="1"/>
    <col min="34" max="37" width="3.5703125" style="65" customWidth="1"/>
    <col min="38" max="38" width="1.140625" style="65" customWidth="1"/>
    <col min="39" max="42" width="3.5703125" style="65" customWidth="1"/>
    <col min="43" max="43" width="2.28515625" style="65" customWidth="1"/>
    <col min="44" max="47" width="3.5703125" style="65" customWidth="1"/>
    <col min="48" max="48" width="2.28515625" customWidth="1"/>
    <col min="49" max="64" width="3.5703125" style="66" customWidth="1"/>
    <col min="65" max="70" width="3.28515625" style="66" customWidth="1"/>
    <col min="71" max="127" width="3.5703125" customWidth="1"/>
  </cols>
  <sheetData>
    <row r="1" spans="2:70" ht="66.75" customHeight="1">
      <c r="AN1" s="544"/>
      <c r="AO1" s="544"/>
      <c r="AP1" s="544"/>
      <c r="AQ1" s="544"/>
      <c r="AR1" s="544"/>
      <c r="AS1" s="544"/>
      <c r="AT1" s="544"/>
      <c r="AU1" s="544"/>
      <c r="AW1" s="108"/>
      <c r="AY1" s="108"/>
      <c r="AZ1" s="108"/>
    </row>
    <row r="2" spans="2:70" s="67" customFormat="1" ht="39.75" customHeight="1">
      <c r="B2" s="545" t="s">
        <v>118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109"/>
      <c r="AX2" s="109"/>
      <c r="AY2" s="109"/>
      <c r="AZ2" s="109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</row>
    <row r="3" spans="2:70">
      <c r="AW3" s="108"/>
      <c r="AX3" s="108"/>
      <c r="AY3" s="108"/>
      <c r="AZ3" s="108"/>
    </row>
    <row r="4" spans="2:70">
      <c r="AW4" s="108"/>
      <c r="AX4" s="108"/>
      <c r="AY4" s="108"/>
      <c r="AZ4" s="108"/>
    </row>
    <row r="5" spans="2:70" s="68" customFormat="1" ht="42" customHeight="1">
      <c r="D5" s="546" t="s">
        <v>119</v>
      </c>
      <c r="E5" s="546"/>
      <c r="F5" s="546"/>
      <c r="G5" s="546"/>
      <c r="H5" s="546"/>
      <c r="I5" s="546"/>
      <c r="J5" s="546"/>
      <c r="K5" s="546"/>
      <c r="L5" s="546"/>
      <c r="M5" s="546"/>
      <c r="O5" s="546" t="s">
        <v>120</v>
      </c>
      <c r="P5" s="546"/>
      <c r="Q5" s="546"/>
      <c r="R5" s="546"/>
      <c r="S5" s="99"/>
      <c r="T5" s="546" t="s">
        <v>121</v>
      </c>
      <c r="U5" s="546"/>
      <c r="V5" s="546"/>
      <c r="W5" s="546"/>
      <c r="X5" s="546"/>
      <c r="Y5" s="546"/>
      <c r="Z5" s="546"/>
      <c r="AA5" s="546"/>
      <c r="AB5" s="99"/>
      <c r="AC5" s="547" t="s">
        <v>20</v>
      </c>
      <c r="AD5" s="547"/>
      <c r="AE5" s="547"/>
      <c r="AF5" s="547"/>
      <c r="AH5" s="547" t="s">
        <v>21</v>
      </c>
      <c r="AI5" s="547"/>
      <c r="AJ5" s="547"/>
      <c r="AK5" s="547"/>
      <c r="AM5" s="547" t="s">
        <v>22</v>
      </c>
      <c r="AN5" s="547"/>
      <c r="AO5" s="547"/>
      <c r="AP5" s="547"/>
      <c r="AQ5" s="99"/>
      <c r="AR5" s="548" t="s">
        <v>23</v>
      </c>
      <c r="AS5" s="548"/>
      <c r="AT5" s="548"/>
      <c r="AU5" s="548"/>
      <c r="AV5" s="99"/>
      <c r="AW5" s="111"/>
      <c r="AX5" s="111"/>
      <c r="AY5" s="111"/>
      <c r="AZ5" s="111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</row>
    <row r="6" spans="2:70" s="68" customFormat="1" ht="4.5" customHeight="1">
      <c r="D6" s="546"/>
      <c r="E6" s="546"/>
      <c r="F6" s="546"/>
      <c r="G6" s="546"/>
      <c r="H6" s="546"/>
      <c r="I6" s="546"/>
      <c r="J6" s="546"/>
      <c r="K6" s="546"/>
      <c r="L6" s="546"/>
      <c r="M6" s="546"/>
      <c r="O6" s="546"/>
      <c r="P6" s="546"/>
      <c r="Q6" s="546"/>
      <c r="R6" s="546"/>
      <c r="S6" s="99"/>
      <c r="T6" s="546"/>
      <c r="U6" s="546"/>
      <c r="V6" s="546"/>
      <c r="W6" s="546"/>
      <c r="X6" s="546"/>
      <c r="Y6" s="546"/>
      <c r="Z6" s="546"/>
      <c r="AA6" s="546"/>
      <c r="AB6" s="99"/>
      <c r="AG6" s="99"/>
      <c r="AL6" s="99"/>
      <c r="AQ6" s="99"/>
      <c r="AR6" s="113"/>
      <c r="AS6" s="113"/>
      <c r="AT6" s="113"/>
      <c r="AU6" s="113"/>
      <c r="AV6" s="99"/>
      <c r="AW6" s="114"/>
      <c r="AX6" s="114"/>
      <c r="AY6" s="114"/>
      <c r="AZ6" s="114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</row>
    <row r="7" spans="2:70" s="68" customFormat="1" ht="24" customHeight="1">
      <c r="D7" s="546"/>
      <c r="E7" s="546"/>
      <c r="F7" s="546"/>
      <c r="G7" s="546"/>
      <c r="H7" s="546"/>
      <c r="I7" s="546"/>
      <c r="J7" s="546"/>
      <c r="K7" s="546"/>
      <c r="L7" s="546"/>
      <c r="M7" s="546"/>
      <c r="O7" s="546"/>
      <c r="P7" s="546"/>
      <c r="Q7" s="546"/>
      <c r="R7" s="546"/>
      <c r="S7" s="99"/>
      <c r="T7" s="546"/>
      <c r="U7" s="546"/>
      <c r="V7" s="546"/>
      <c r="W7" s="546"/>
      <c r="X7" s="546"/>
      <c r="Y7" s="546"/>
      <c r="Z7" s="546"/>
      <c r="AA7" s="546"/>
      <c r="AB7" s="99"/>
      <c r="AC7" s="546" t="s">
        <v>25</v>
      </c>
      <c r="AD7" s="546"/>
      <c r="AE7" s="546"/>
      <c r="AF7" s="546"/>
      <c r="AH7" s="546" t="s">
        <v>25</v>
      </c>
      <c r="AI7" s="546"/>
      <c r="AJ7" s="546"/>
      <c r="AK7" s="546"/>
      <c r="AM7" s="546" t="s">
        <v>25</v>
      </c>
      <c r="AN7" s="546"/>
      <c r="AO7" s="546"/>
      <c r="AP7" s="546"/>
      <c r="AR7" s="549" t="s">
        <v>25</v>
      </c>
      <c r="AS7" s="549"/>
      <c r="AT7" s="549"/>
      <c r="AU7" s="549"/>
      <c r="AV7" s="99"/>
      <c r="AW7" s="111"/>
      <c r="AX7" s="111"/>
      <c r="AY7" s="111"/>
      <c r="AZ7" s="111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</row>
    <row r="8" spans="2:70" s="97" customFormat="1"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108"/>
      <c r="AN8" s="91"/>
      <c r="AO8" s="91"/>
      <c r="AP8" s="91"/>
      <c r="AQ8" s="91"/>
      <c r="AR8" s="91"/>
      <c r="AS8" s="91"/>
      <c r="AT8" s="91"/>
      <c r="AU8" s="91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</row>
    <row r="9" spans="2:70" s="97" customFormat="1" ht="12">
      <c r="B9" s="115">
        <v>1</v>
      </c>
      <c r="C9" s="74"/>
      <c r="D9" s="550" t="s">
        <v>122</v>
      </c>
      <c r="E9" s="550"/>
      <c r="F9" s="550"/>
      <c r="G9" s="550"/>
      <c r="H9" s="550"/>
      <c r="I9" s="550"/>
      <c r="J9" s="550"/>
      <c r="K9" s="550"/>
      <c r="L9" s="550"/>
      <c r="M9" s="550"/>
      <c r="N9" s="74"/>
      <c r="O9" s="551"/>
      <c r="P9" s="551"/>
      <c r="Q9" s="551"/>
      <c r="R9" s="551"/>
      <c r="S9" s="116"/>
      <c r="T9" s="551"/>
      <c r="U9" s="551"/>
      <c r="V9" s="551"/>
      <c r="W9" s="551"/>
      <c r="X9" s="551"/>
      <c r="Y9" s="551"/>
      <c r="Z9" s="551"/>
      <c r="AA9" s="551"/>
      <c r="AB9" s="116"/>
      <c r="AC9" s="476">
        <v>0</v>
      </c>
      <c r="AD9" s="476"/>
      <c r="AE9" s="476"/>
      <c r="AF9" s="476"/>
      <c r="AG9" s="85"/>
      <c r="AH9" s="476">
        <v>0</v>
      </c>
      <c r="AI9" s="476"/>
      <c r="AJ9" s="476"/>
      <c r="AK9" s="476"/>
      <c r="AL9" s="91"/>
      <c r="AM9" s="476">
        <v>0</v>
      </c>
      <c r="AN9" s="476"/>
      <c r="AO9" s="476"/>
      <c r="AP9" s="476"/>
      <c r="AQ9" s="91"/>
      <c r="AR9" s="552">
        <f>AC9+AH9+AM9</f>
        <v>0</v>
      </c>
      <c r="AS9" s="552"/>
      <c r="AT9" s="552"/>
      <c r="AU9" s="552"/>
      <c r="AW9" s="84"/>
      <c r="AX9" s="84"/>
      <c r="AY9" s="84"/>
      <c r="AZ9" s="84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</row>
    <row r="10" spans="2:70" s="97" customFormat="1" ht="12">
      <c r="B10" s="115"/>
      <c r="C10" s="74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75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84"/>
      <c r="AD10" s="84"/>
      <c r="AE10" s="84"/>
      <c r="AF10" s="84"/>
      <c r="AG10" s="85"/>
      <c r="AH10" s="84"/>
      <c r="AI10" s="84"/>
      <c r="AJ10" s="84"/>
      <c r="AK10" s="84"/>
      <c r="AL10" s="86"/>
      <c r="AM10" s="84"/>
      <c r="AN10" s="84"/>
      <c r="AO10" s="84"/>
      <c r="AP10" s="84"/>
      <c r="AQ10" s="86"/>
      <c r="AR10" s="84"/>
      <c r="AS10" s="84"/>
      <c r="AT10" s="84"/>
      <c r="AU10" s="84"/>
      <c r="AV10" s="80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</row>
    <row r="11" spans="2:70" s="97" customFormat="1" ht="12">
      <c r="B11" s="115">
        <v>2</v>
      </c>
      <c r="C11" s="74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74"/>
      <c r="O11" s="551"/>
      <c r="P11" s="551"/>
      <c r="Q11" s="551"/>
      <c r="R11" s="551"/>
      <c r="S11" s="116"/>
      <c r="T11" s="551"/>
      <c r="U11" s="551"/>
      <c r="V11" s="551"/>
      <c r="W11" s="551"/>
      <c r="X11" s="551"/>
      <c r="Y11" s="551"/>
      <c r="Z11" s="551"/>
      <c r="AA11" s="551"/>
      <c r="AB11" s="116"/>
      <c r="AC11" s="476">
        <v>0</v>
      </c>
      <c r="AD11" s="476"/>
      <c r="AE11" s="476"/>
      <c r="AF11" s="476"/>
      <c r="AG11" s="85"/>
      <c r="AH11" s="476">
        <v>0</v>
      </c>
      <c r="AI11" s="476"/>
      <c r="AJ11" s="476"/>
      <c r="AK11" s="476"/>
      <c r="AL11" s="91"/>
      <c r="AM11" s="476">
        <v>0</v>
      </c>
      <c r="AN11" s="476"/>
      <c r="AO11" s="476"/>
      <c r="AP11" s="476"/>
      <c r="AQ11" s="91"/>
      <c r="AR11" s="552">
        <f>AC11+AH11+AM11</f>
        <v>0</v>
      </c>
      <c r="AS11" s="552"/>
      <c r="AT11" s="552"/>
      <c r="AU11" s="552"/>
      <c r="AW11" s="84"/>
      <c r="AX11" s="84"/>
      <c r="AY11" s="84"/>
      <c r="AZ11" s="84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</row>
    <row r="12" spans="2:70" s="97" customFormat="1" ht="12">
      <c r="B12" s="115"/>
      <c r="C12" s="74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75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84"/>
      <c r="AD12" s="84"/>
      <c r="AE12" s="84"/>
      <c r="AF12" s="84"/>
      <c r="AG12" s="85"/>
      <c r="AH12" s="84"/>
      <c r="AI12" s="84"/>
      <c r="AJ12" s="84"/>
      <c r="AK12" s="84"/>
      <c r="AL12" s="86"/>
      <c r="AM12" s="84"/>
      <c r="AN12" s="84"/>
      <c r="AO12" s="84"/>
      <c r="AP12" s="84"/>
      <c r="AQ12" s="86"/>
      <c r="AR12" s="84"/>
      <c r="AS12" s="84"/>
      <c r="AT12" s="84"/>
      <c r="AU12" s="84"/>
      <c r="AV12" s="80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</row>
    <row r="13" spans="2:70" s="97" customFormat="1" ht="12">
      <c r="B13" s="115">
        <v>3</v>
      </c>
      <c r="C13" s="74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74"/>
      <c r="O13" s="551"/>
      <c r="P13" s="551"/>
      <c r="Q13" s="551"/>
      <c r="R13" s="551"/>
      <c r="S13" s="116"/>
      <c r="T13" s="551"/>
      <c r="U13" s="551"/>
      <c r="V13" s="551"/>
      <c r="W13" s="551"/>
      <c r="X13" s="551"/>
      <c r="Y13" s="551"/>
      <c r="Z13" s="551"/>
      <c r="AA13" s="551"/>
      <c r="AB13" s="116"/>
      <c r="AC13" s="476">
        <v>0</v>
      </c>
      <c r="AD13" s="476"/>
      <c r="AE13" s="476"/>
      <c r="AF13" s="476"/>
      <c r="AG13" s="85"/>
      <c r="AH13" s="476">
        <v>0</v>
      </c>
      <c r="AI13" s="476"/>
      <c r="AJ13" s="476"/>
      <c r="AK13" s="476"/>
      <c r="AL13" s="91"/>
      <c r="AM13" s="476">
        <v>0</v>
      </c>
      <c r="AN13" s="476"/>
      <c r="AO13" s="476"/>
      <c r="AP13" s="476"/>
      <c r="AQ13" s="91"/>
      <c r="AR13" s="552">
        <f>AC13+AH13+AM13</f>
        <v>0</v>
      </c>
      <c r="AS13" s="552"/>
      <c r="AT13" s="552"/>
      <c r="AU13" s="552"/>
      <c r="AW13" s="84"/>
      <c r="AX13" s="84"/>
      <c r="AY13" s="84"/>
      <c r="AZ13" s="84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</row>
    <row r="14" spans="2:70" s="97" customFormat="1" ht="12">
      <c r="C14" s="74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75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84"/>
      <c r="AD14" s="84"/>
      <c r="AE14" s="84"/>
      <c r="AF14" s="84"/>
      <c r="AG14" s="85"/>
      <c r="AH14" s="84"/>
      <c r="AI14" s="84"/>
      <c r="AJ14" s="84"/>
      <c r="AK14" s="84"/>
      <c r="AL14" s="86"/>
      <c r="AM14" s="84"/>
      <c r="AN14" s="84"/>
      <c r="AO14" s="84"/>
      <c r="AP14" s="84"/>
      <c r="AQ14" s="86"/>
      <c r="AR14" s="84"/>
      <c r="AS14" s="84"/>
      <c r="AT14" s="84"/>
      <c r="AU14" s="84"/>
      <c r="AV14" s="80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</row>
    <row r="15" spans="2:70" s="97" customFormat="1" ht="12">
      <c r="B15" s="118">
        <v>4</v>
      </c>
      <c r="C15" s="74"/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74"/>
      <c r="O15" s="551"/>
      <c r="P15" s="551"/>
      <c r="Q15" s="551"/>
      <c r="R15" s="551"/>
      <c r="S15" s="116"/>
      <c r="T15" s="551"/>
      <c r="U15" s="551"/>
      <c r="V15" s="551"/>
      <c r="W15" s="551"/>
      <c r="X15" s="551"/>
      <c r="Y15" s="551"/>
      <c r="Z15" s="551"/>
      <c r="AA15" s="551"/>
      <c r="AB15" s="116"/>
      <c r="AC15" s="476">
        <v>0</v>
      </c>
      <c r="AD15" s="476"/>
      <c r="AE15" s="476"/>
      <c r="AF15" s="476"/>
      <c r="AG15" s="85"/>
      <c r="AH15" s="476">
        <v>0</v>
      </c>
      <c r="AI15" s="476"/>
      <c r="AJ15" s="476"/>
      <c r="AK15" s="476"/>
      <c r="AL15" s="91"/>
      <c r="AM15" s="476">
        <v>0</v>
      </c>
      <c r="AN15" s="476"/>
      <c r="AO15" s="476"/>
      <c r="AP15" s="476"/>
      <c r="AQ15" s="91"/>
      <c r="AR15" s="552">
        <f>AC15+AH15+AM15</f>
        <v>0</v>
      </c>
      <c r="AS15" s="552"/>
      <c r="AT15" s="552"/>
      <c r="AU15" s="552"/>
      <c r="AW15" s="84"/>
      <c r="AX15" s="84"/>
      <c r="AY15" s="84"/>
      <c r="AZ15" s="84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</row>
    <row r="16" spans="2:70" s="97" customFormat="1" ht="12">
      <c r="B16" s="118"/>
      <c r="C16" s="7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75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84"/>
      <c r="AD16" s="84"/>
      <c r="AE16" s="84"/>
      <c r="AF16" s="84"/>
      <c r="AG16" s="85"/>
      <c r="AH16" s="84"/>
      <c r="AI16" s="84"/>
      <c r="AJ16" s="84"/>
      <c r="AK16" s="84"/>
      <c r="AL16" s="86"/>
      <c r="AM16" s="84"/>
      <c r="AN16" s="84"/>
      <c r="AO16" s="84"/>
      <c r="AP16" s="84"/>
      <c r="AQ16" s="86"/>
      <c r="AR16" s="84"/>
      <c r="AS16" s="84"/>
      <c r="AT16" s="84"/>
      <c r="AU16" s="84"/>
      <c r="AV16" s="80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</row>
    <row r="17" spans="2:70" s="97" customFormat="1" ht="12">
      <c r="B17" s="118">
        <v>5</v>
      </c>
      <c r="C17" s="74"/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74"/>
      <c r="O17" s="551"/>
      <c r="P17" s="551"/>
      <c r="Q17" s="551"/>
      <c r="R17" s="551"/>
      <c r="S17" s="116"/>
      <c r="T17" s="551"/>
      <c r="U17" s="551"/>
      <c r="V17" s="551"/>
      <c r="W17" s="551"/>
      <c r="X17" s="551"/>
      <c r="Y17" s="551"/>
      <c r="Z17" s="551"/>
      <c r="AA17" s="551"/>
      <c r="AB17" s="116"/>
      <c r="AC17" s="476">
        <v>0</v>
      </c>
      <c r="AD17" s="476"/>
      <c r="AE17" s="476"/>
      <c r="AF17" s="476"/>
      <c r="AG17" s="85"/>
      <c r="AH17" s="476">
        <v>0</v>
      </c>
      <c r="AI17" s="476"/>
      <c r="AJ17" s="476"/>
      <c r="AK17" s="476"/>
      <c r="AL17" s="91"/>
      <c r="AM17" s="476">
        <v>0</v>
      </c>
      <c r="AN17" s="476"/>
      <c r="AO17" s="476"/>
      <c r="AP17" s="476"/>
      <c r="AQ17" s="91"/>
      <c r="AR17" s="552">
        <f>AC17+AH17+AM17</f>
        <v>0</v>
      </c>
      <c r="AS17" s="552"/>
      <c r="AT17" s="552"/>
      <c r="AU17" s="552"/>
      <c r="AW17" s="84"/>
      <c r="AX17" s="84"/>
      <c r="AY17" s="84"/>
      <c r="AZ17" s="84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</row>
    <row r="18" spans="2:70" s="97" customFormat="1" ht="12">
      <c r="B18" s="118"/>
      <c r="C18" s="7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75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84"/>
      <c r="AD18" s="84"/>
      <c r="AE18" s="84"/>
      <c r="AF18" s="84"/>
      <c r="AG18" s="85"/>
      <c r="AH18" s="84"/>
      <c r="AI18" s="84"/>
      <c r="AJ18" s="84"/>
      <c r="AK18" s="84"/>
      <c r="AL18" s="86"/>
      <c r="AM18" s="84"/>
      <c r="AN18" s="84"/>
      <c r="AO18" s="84"/>
      <c r="AP18" s="84"/>
      <c r="AQ18" s="86"/>
      <c r="AR18" s="84"/>
      <c r="AS18" s="84"/>
      <c r="AT18" s="84"/>
      <c r="AU18" s="84"/>
      <c r="AV18" s="80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</row>
    <row r="19" spans="2:70" s="97" customFormat="1" ht="12">
      <c r="B19" s="118">
        <v>6</v>
      </c>
      <c r="C19" s="74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74"/>
      <c r="O19" s="551"/>
      <c r="P19" s="551"/>
      <c r="Q19" s="551"/>
      <c r="R19" s="551"/>
      <c r="S19" s="116"/>
      <c r="T19" s="551"/>
      <c r="U19" s="551"/>
      <c r="V19" s="551"/>
      <c r="W19" s="551"/>
      <c r="X19" s="551"/>
      <c r="Y19" s="551"/>
      <c r="Z19" s="551"/>
      <c r="AA19" s="551"/>
      <c r="AB19" s="116"/>
      <c r="AC19" s="476">
        <v>0</v>
      </c>
      <c r="AD19" s="476"/>
      <c r="AE19" s="476"/>
      <c r="AF19" s="476"/>
      <c r="AG19" s="85"/>
      <c r="AH19" s="476">
        <v>0</v>
      </c>
      <c r="AI19" s="476"/>
      <c r="AJ19" s="476"/>
      <c r="AK19" s="476"/>
      <c r="AL19" s="91"/>
      <c r="AM19" s="476">
        <v>0</v>
      </c>
      <c r="AN19" s="476"/>
      <c r="AO19" s="476"/>
      <c r="AP19" s="476"/>
      <c r="AQ19" s="91"/>
      <c r="AR19" s="552">
        <f>AC19+AH19+AM19</f>
        <v>0</v>
      </c>
      <c r="AS19" s="552"/>
      <c r="AT19" s="552"/>
      <c r="AU19" s="552"/>
      <c r="AW19" s="84"/>
      <c r="AX19" s="84"/>
      <c r="AY19" s="84"/>
      <c r="AZ19" s="84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</row>
    <row r="20" spans="2:70" s="97" customFormat="1" ht="12">
      <c r="B20" s="118"/>
      <c r="C20" s="7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75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84"/>
      <c r="AD20" s="84"/>
      <c r="AE20" s="84"/>
      <c r="AF20" s="84"/>
      <c r="AG20" s="85"/>
      <c r="AH20" s="84"/>
      <c r="AI20" s="84"/>
      <c r="AJ20" s="84"/>
      <c r="AK20" s="84"/>
      <c r="AL20" s="86"/>
      <c r="AM20" s="84"/>
      <c r="AN20" s="84"/>
      <c r="AO20" s="84"/>
      <c r="AP20" s="84"/>
      <c r="AQ20" s="86"/>
      <c r="AR20" s="84"/>
      <c r="AS20" s="84"/>
      <c r="AT20" s="84"/>
      <c r="AU20" s="84"/>
      <c r="AV20" s="80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</row>
    <row r="21" spans="2:70" s="97" customFormat="1" ht="12">
      <c r="B21" s="118">
        <v>7</v>
      </c>
      <c r="C21" s="74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74"/>
      <c r="O21" s="551"/>
      <c r="P21" s="551"/>
      <c r="Q21" s="551"/>
      <c r="R21" s="551"/>
      <c r="S21" s="116"/>
      <c r="T21" s="551"/>
      <c r="U21" s="551"/>
      <c r="V21" s="551"/>
      <c r="W21" s="551"/>
      <c r="X21" s="551"/>
      <c r="Y21" s="551"/>
      <c r="Z21" s="551"/>
      <c r="AA21" s="551"/>
      <c r="AB21" s="116"/>
      <c r="AC21" s="476">
        <v>0</v>
      </c>
      <c r="AD21" s="476"/>
      <c r="AE21" s="476"/>
      <c r="AF21" s="476"/>
      <c r="AG21" s="85"/>
      <c r="AH21" s="476">
        <v>0</v>
      </c>
      <c r="AI21" s="476"/>
      <c r="AJ21" s="476"/>
      <c r="AK21" s="476"/>
      <c r="AL21" s="91"/>
      <c r="AM21" s="476">
        <v>0</v>
      </c>
      <c r="AN21" s="476"/>
      <c r="AO21" s="476"/>
      <c r="AP21" s="476"/>
      <c r="AQ21" s="91"/>
      <c r="AR21" s="552">
        <f>AC21+AH21+AM21</f>
        <v>0</v>
      </c>
      <c r="AS21" s="552"/>
      <c r="AT21" s="552"/>
      <c r="AU21" s="552"/>
      <c r="AW21" s="84"/>
      <c r="AX21" s="84"/>
      <c r="AY21" s="84"/>
      <c r="AZ21" s="84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</row>
    <row r="22" spans="2:70" s="97" customFormat="1" ht="12">
      <c r="B22" s="118"/>
      <c r="C22" s="7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75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84"/>
      <c r="AD22" s="84"/>
      <c r="AE22" s="84"/>
      <c r="AF22" s="84"/>
      <c r="AG22" s="85"/>
      <c r="AH22" s="84"/>
      <c r="AI22" s="84"/>
      <c r="AJ22" s="84"/>
      <c r="AK22" s="84"/>
      <c r="AL22" s="86"/>
      <c r="AM22" s="84"/>
      <c r="AN22" s="84"/>
      <c r="AO22" s="84"/>
      <c r="AP22" s="84"/>
      <c r="AQ22" s="86"/>
      <c r="AR22" s="84"/>
      <c r="AS22" s="84"/>
      <c r="AT22" s="84"/>
      <c r="AU22" s="84"/>
      <c r="AV22" s="80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</row>
    <row r="23" spans="2:70" s="97" customFormat="1" ht="12">
      <c r="B23" s="118">
        <v>8</v>
      </c>
      <c r="C23" s="74"/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74"/>
      <c r="O23" s="551"/>
      <c r="P23" s="551"/>
      <c r="Q23" s="551"/>
      <c r="R23" s="551"/>
      <c r="S23" s="116"/>
      <c r="T23" s="551"/>
      <c r="U23" s="551"/>
      <c r="V23" s="551"/>
      <c r="W23" s="551"/>
      <c r="X23" s="551"/>
      <c r="Y23" s="551"/>
      <c r="Z23" s="551"/>
      <c r="AA23" s="551"/>
      <c r="AB23" s="116"/>
      <c r="AC23" s="476">
        <v>0</v>
      </c>
      <c r="AD23" s="476"/>
      <c r="AE23" s="476"/>
      <c r="AF23" s="476"/>
      <c r="AG23" s="85"/>
      <c r="AH23" s="476">
        <v>0</v>
      </c>
      <c r="AI23" s="476"/>
      <c r="AJ23" s="476"/>
      <c r="AK23" s="476"/>
      <c r="AL23" s="91"/>
      <c r="AM23" s="476">
        <v>0</v>
      </c>
      <c r="AN23" s="476"/>
      <c r="AO23" s="476"/>
      <c r="AP23" s="476"/>
      <c r="AQ23" s="91"/>
      <c r="AR23" s="552">
        <f>AC23+AH23+AM23</f>
        <v>0</v>
      </c>
      <c r="AS23" s="552"/>
      <c r="AT23" s="552"/>
      <c r="AU23" s="552"/>
      <c r="AW23" s="84"/>
      <c r="AX23" s="84"/>
      <c r="AY23" s="84"/>
      <c r="AZ23" s="84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</row>
    <row r="24" spans="2:70" s="97" customFormat="1" ht="12">
      <c r="B24" s="118"/>
      <c r="C24" s="7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75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84"/>
      <c r="AD24" s="84"/>
      <c r="AE24" s="84"/>
      <c r="AF24" s="84"/>
      <c r="AG24" s="85"/>
      <c r="AH24" s="84"/>
      <c r="AI24" s="84"/>
      <c r="AJ24" s="84"/>
      <c r="AK24" s="84"/>
      <c r="AL24" s="86"/>
      <c r="AM24" s="84"/>
      <c r="AN24" s="84"/>
      <c r="AO24" s="84"/>
      <c r="AP24" s="84"/>
      <c r="AQ24" s="86"/>
      <c r="AR24" s="84"/>
      <c r="AS24" s="84"/>
      <c r="AT24" s="84"/>
      <c r="AU24" s="84"/>
      <c r="AV24" s="80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</row>
    <row r="25" spans="2:70" s="97" customFormat="1" ht="12">
      <c r="B25" s="118">
        <v>9</v>
      </c>
      <c r="C25" s="74"/>
      <c r="D25" s="550"/>
      <c r="E25" s="550"/>
      <c r="F25" s="550"/>
      <c r="G25" s="550"/>
      <c r="H25" s="550"/>
      <c r="I25" s="550"/>
      <c r="J25" s="550"/>
      <c r="K25" s="550"/>
      <c r="L25" s="550"/>
      <c r="M25" s="550"/>
      <c r="N25" s="74"/>
      <c r="O25" s="551"/>
      <c r="P25" s="551"/>
      <c r="Q25" s="551"/>
      <c r="R25" s="551"/>
      <c r="S25" s="116"/>
      <c r="T25" s="551"/>
      <c r="U25" s="551"/>
      <c r="V25" s="551"/>
      <c r="W25" s="551"/>
      <c r="X25" s="551"/>
      <c r="Y25" s="551"/>
      <c r="Z25" s="551"/>
      <c r="AA25" s="551"/>
      <c r="AB25" s="116"/>
      <c r="AC25" s="476">
        <v>0</v>
      </c>
      <c r="AD25" s="476"/>
      <c r="AE25" s="476"/>
      <c r="AF25" s="476"/>
      <c r="AG25" s="85"/>
      <c r="AH25" s="476">
        <v>0</v>
      </c>
      <c r="AI25" s="476"/>
      <c r="AJ25" s="476"/>
      <c r="AK25" s="476"/>
      <c r="AL25" s="91"/>
      <c r="AM25" s="476">
        <v>0</v>
      </c>
      <c r="AN25" s="476"/>
      <c r="AO25" s="476"/>
      <c r="AP25" s="476"/>
      <c r="AQ25" s="91"/>
      <c r="AR25" s="552">
        <f>AC25+AH25+AM25</f>
        <v>0</v>
      </c>
      <c r="AS25" s="552"/>
      <c r="AT25" s="552"/>
      <c r="AU25" s="552"/>
      <c r="AW25" s="84"/>
      <c r="AX25" s="84"/>
      <c r="AY25" s="84"/>
      <c r="AZ25" s="84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</row>
    <row r="26" spans="2:70" s="97" customFormat="1" ht="12">
      <c r="B26" s="118"/>
      <c r="C26" s="7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75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84"/>
      <c r="AD26" s="84"/>
      <c r="AE26" s="84"/>
      <c r="AF26" s="84"/>
      <c r="AG26" s="85"/>
      <c r="AH26" s="84"/>
      <c r="AI26" s="84"/>
      <c r="AJ26" s="84"/>
      <c r="AK26" s="84"/>
      <c r="AL26" s="86"/>
      <c r="AM26" s="84"/>
      <c r="AN26" s="84"/>
      <c r="AO26" s="84"/>
      <c r="AP26" s="84"/>
      <c r="AQ26" s="86"/>
      <c r="AR26" s="84"/>
      <c r="AS26" s="84"/>
      <c r="AT26" s="84"/>
      <c r="AU26" s="84"/>
      <c r="AV26" s="80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</row>
    <row r="27" spans="2:70" s="97" customFormat="1" ht="12">
      <c r="B27" s="118">
        <v>10</v>
      </c>
      <c r="C27" s="74"/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74"/>
      <c r="O27" s="551"/>
      <c r="P27" s="551"/>
      <c r="Q27" s="551"/>
      <c r="R27" s="551"/>
      <c r="S27" s="116"/>
      <c r="T27" s="551"/>
      <c r="U27" s="551"/>
      <c r="V27" s="551"/>
      <c r="W27" s="551"/>
      <c r="X27" s="551"/>
      <c r="Y27" s="551"/>
      <c r="Z27" s="551"/>
      <c r="AA27" s="551"/>
      <c r="AB27" s="116"/>
      <c r="AC27" s="476">
        <v>0</v>
      </c>
      <c r="AD27" s="476"/>
      <c r="AE27" s="476"/>
      <c r="AF27" s="476"/>
      <c r="AG27" s="85"/>
      <c r="AH27" s="476">
        <v>0</v>
      </c>
      <c r="AI27" s="476"/>
      <c r="AJ27" s="476"/>
      <c r="AK27" s="476"/>
      <c r="AL27" s="91"/>
      <c r="AM27" s="476">
        <v>0</v>
      </c>
      <c r="AN27" s="476"/>
      <c r="AO27" s="476"/>
      <c r="AP27" s="476"/>
      <c r="AQ27" s="91"/>
      <c r="AR27" s="552">
        <f>AC27+AH27+AM27</f>
        <v>0</v>
      </c>
      <c r="AS27" s="552"/>
      <c r="AT27" s="552"/>
      <c r="AU27" s="552"/>
      <c r="AW27" s="84"/>
      <c r="AX27" s="84"/>
      <c r="AY27" s="84"/>
      <c r="AZ27" s="84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</row>
    <row r="28" spans="2:70" s="97" customFormat="1" ht="12">
      <c r="B28" s="118"/>
      <c r="C28" s="7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75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84"/>
      <c r="AD28" s="84"/>
      <c r="AE28" s="84"/>
      <c r="AF28" s="84"/>
      <c r="AG28" s="85"/>
      <c r="AH28" s="84"/>
      <c r="AI28" s="84"/>
      <c r="AJ28" s="84"/>
      <c r="AK28" s="84"/>
      <c r="AL28" s="86"/>
      <c r="AM28" s="84"/>
      <c r="AN28" s="84"/>
      <c r="AO28" s="84"/>
      <c r="AP28" s="84"/>
      <c r="AQ28" s="86"/>
      <c r="AR28" s="84"/>
      <c r="AS28" s="84"/>
      <c r="AT28" s="84"/>
      <c r="AU28" s="84"/>
      <c r="AV28" s="80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</row>
    <row r="29" spans="2:70" s="97" customFormat="1" ht="12">
      <c r="B29" s="118">
        <v>11</v>
      </c>
      <c r="C29" s="74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74"/>
      <c r="O29" s="551"/>
      <c r="P29" s="551"/>
      <c r="Q29" s="551"/>
      <c r="R29" s="551"/>
      <c r="S29" s="116"/>
      <c r="T29" s="551"/>
      <c r="U29" s="551"/>
      <c r="V29" s="551"/>
      <c r="W29" s="551"/>
      <c r="X29" s="551"/>
      <c r="Y29" s="551"/>
      <c r="Z29" s="551"/>
      <c r="AA29" s="551"/>
      <c r="AB29" s="116"/>
      <c r="AC29" s="476">
        <v>0</v>
      </c>
      <c r="AD29" s="476"/>
      <c r="AE29" s="476"/>
      <c r="AF29" s="476"/>
      <c r="AG29" s="85"/>
      <c r="AH29" s="476">
        <v>0</v>
      </c>
      <c r="AI29" s="476"/>
      <c r="AJ29" s="476"/>
      <c r="AK29" s="476"/>
      <c r="AL29" s="91"/>
      <c r="AM29" s="476">
        <v>0</v>
      </c>
      <c r="AN29" s="476"/>
      <c r="AO29" s="476"/>
      <c r="AP29" s="476"/>
      <c r="AQ29" s="91"/>
      <c r="AR29" s="552">
        <f>AC29+AH29+AM29</f>
        <v>0</v>
      </c>
      <c r="AS29" s="552"/>
      <c r="AT29" s="552"/>
      <c r="AU29" s="552"/>
      <c r="AW29" s="84"/>
      <c r="AX29" s="84"/>
      <c r="AY29" s="84"/>
      <c r="AZ29" s="84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</row>
    <row r="30" spans="2:70" s="97" customFormat="1" ht="12">
      <c r="B30" s="118"/>
      <c r="C30" s="7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75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84"/>
      <c r="AD30" s="84"/>
      <c r="AE30" s="84"/>
      <c r="AF30" s="84"/>
      <c r="AG30" s="85"/>
      <c r="AH30" s="84"/>
      <c r="AI30" s="84"/>
      <c r="AJ30" s="84"/>
      <c r="AK30" s="84"/>
      <c r="AL30" s="86"/>
      <c r="AM30" s="84"/>
      <c r="AN30" s="84"/>
      <c r="AO30" s="84"/>
      <c r="AP30" s="84"/>
      <c r="AQ30" s="86"/>
      <c r="AR30" s="84"/>
      <c r="AS30" s="84"/>
      <c r="AT30" s="84"/>
      <c r="AU30" s="84"/>
      <c r="AV30" s="80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</row>
    <row r="31" spans="2:70" s="97" customFormat="1" ht="12">
      <c r="B31" s="118">
        <v>12</v>
      </c>
      <c r="C31" s="74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74"/>
      <c r="O31" s="551"/>
      <c r="P31" s="551"/>
      <c r="Q31" s="551"/>
      <c r="R31" s="551"/>
      <c r="S31" s="116"/>
      <c r="T31" s="551"/>
      <c r="U31" s="551"/>
      <c r="V31" s="551"/>
      <c r="W31" s="551"/>
      <c r="X31" s="551"/>
      <c r="Y31" s="551"/>
      <c r="Z31" s="551"/>
      <c r="AA31" s="551"/>
      <c r="AB31" s="116"/>
      <c r="AC31" s="476">
        <v>0</v>
      </c>
      <c r="AD31" s="476"/>
      <c r="AE31" s="476"/>
      <c r="AF31" s="476"/>
      <c r="AG31" s="85"/>
      <c r="AH31" s="476">
        <v>0</v>
      </c>
      <c r="AI31" s="476"/>
      <c r="AJ31" s="476"/>
      <c r="AK31" s="476"/>
      <c r="AL31" s="91"/>
      <c r="AM31" s="476">
        <v>0</v>
      </c>
      <c r="AN31" s="476"/>
      <c r="AO31" s="476"/>
      <c r="AP31" s="476"/>
      <c r="AQ31" s="91"/>
      <c r="AR31" s="552">
        <f>AC31+AH31+AM31</f>
        <v>0</v>
      </c>
      <c r="AS31" s="552"/>
      <c r="AT31" s="552"/>
      <c r="AU31" s="552"/>
      <c r="AW31" s="84"/>
      <c r="AX31" s="84"/>
      <c r="AY31" s="84"/>
      <c r="AZ31" s="84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</row>
    <row r="32" spans="2:70" s="97" customFormat="1" ht="12">
      <c r="B32" s="118"/>
      <c r="C32" s="7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75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84"/>
      <c r="AD32" s="84"/>
      <c r="AE32" s="84"/>
      <c r="AF32" s="84"/>
      <c r="AG32" s="85"/>
      <c r="AH32" s="84"/>
      <c r="AI32" s="84"/>
      <c r="AJ32" s="84"/>
      <c r="AK32" s="84"/>
      <c r="AL32" s="86"/>
      <c r="AM32" s="84"/>
      <c r="AN32" s="84"/>
      <c r="AO32" s="84"/>
      <c r="AP32" s="84"/>
      <c r="AQ32" s="86"/>
      <c r="AR32" s="84"/>
      <c r="AS32" s="84"/>
      <c r="AT32" s="84"/>
      <c r="AU32" s="84"/>
      <c r="AV32" s="80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</row>
    <row r="33" spans="2:70" s="97" customFormat="1" ht="12">
      <c r="B33" s="118">
        <v>13</v>
      </c>
      <c r="C33" s="74"/>
      <c r="D33" s="550"/>
      <c r="E33" s="550"/>
      <c r="F33" s="550"/>
      <c r="G33" s="550"/>
      <c r="H33" s="550"/>
      <c r="I33" s="550"/>
      <c r="J33" s="550"/>
      <c r="K33" s="550"/>
      <c r="L33" s="550"/>
      <c r="M33" s="550"/>
      <c r="N33" s="74"/>
      <c r="O33" s="551"/>
      <c r="P33" s="551"/>
      <c r="Q33" s="551"/>
      <c r="R33" s="551"/>
      <c r="S33" s="116"/>
      <c r="T33" s="551"/>
      <c r="U33" s="551"/>
      <c r="V33" s="551"/>
      <c r="W33" s="551"/>
      <c r="X33" s="551"/>
      <c r="Y33" s="551"/>
      <c r="Z33" s="551"/>
      <c r="AA33" s="551"/>
      <c r="AB33" s="116"/>
      <c r="AC33" s="476">
        <v>0</v>
      </c>
      <c r="AD33" s="476"/>
      <c r="AE33" s="476"/>
      <c r="AF33" s="476"/>
      <c r="AG33" s="85"/>
      <c r="AH33" s="476">
        <v>0</v>
      </c>
      <c r="AI33" s="476"/>
      <c r="AJ33" s="476"/>
      <c r="AK33" s="476"/>
      <c r="AL33" s="91"/>
      <c r="AM33" s="476">
        <v>0</v>
      </c>
      <c r="AN33" s="476"/>
      <c r="AO33" s="476"/>
      <c r="AP33" s="476"/>
      <c r="AQ33" s="91"/>
      <c r="AR33" s="552">
        <f>AC33+AH33+AM33</f>
        <v>0</v>
      </c>
      <c r="AS33" s="552"/>
      <c r="AT33" s="552"/>
      <c r="AU33" s="552"/>
      <c r="AW33" s="84"/>
      <c r="AX33" s="84"/>
      <c r="AY33" s="84"/>
      <c r="AZ33" s="84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</row>
    <row r="34" spans="2:70" s="97" customFormat="1" ht="12">
      <c r="B34" s="118"/>
      <c r="C34" s="7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75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84"/>
      <c r="AD34" s="84"/>
      <c r="AE34" s="84"/>
      <c r="AF34" s="84"/>
      <c r="AG34" s="85"/>
      <c r="AH34" s="84"/>
      <c r="AI34" s="84"/>
      <c r="AJ34" s="84"/>
      <c r="AK34" s="84"/>
      <c r="AL34" s="86"/>
      <c r="AM34" s="84"/>
      <c r="AN34" s="84"/>
      <c r="AO34" s="84"/>
      <c r="AP34" s="84"/>
      <c r="AQ34" s="86"/>
      <c r="AR34" s="84"/>
      <c r="AS34" s="84"/>
      <c r="AT34" s="84"/>
      <c r="AU34" s="84"/>
      <c r="AV34" s="80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</row>
    <row r="35" spans="2:70" s="97" customFormat="1" ht="12">
      <c r="B35" s="118">
        <v>14</v>
      </c>
      <c r="C35" s="74"/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74"/>
      <c r="O35" s="551"/>
      <c r="P35" s="551"/>
      <c r="Q35" s="551"/>
      <c r="R35" s="551"/>
      <c r="S35" s="116"/>
      <c r="T35" s="551"/>
      <c r="U35" s="551"/>
      <c r="V35" s="551"/>
      <c r="W35" s="551"/>
      <c r="X35" s="551"/>
      <c r="Y35" s="551"/>
      <c r="Z35" s="551"/>
      <c r="AA35" s="551"/>
      <c r="AB35" s="116"/>
      <c r="AC35" s="476">
        <v>0</v>
      </c>
      <c r="AD35" s="476"/>
      <c r="AE35" s="476"/>
      <c r="AF35" s="476"/>
      <c r="AG35" s="85"/>
      <c r="AH35" s="476">
        <v>0</v>
      </c>
      <c r="AI35" s="476"/>
      <c r="AJ35" s="476"/>
      <c r="AK35" s="476"/>
      <c r="AL35" s="91"/>
      <c r="AM35" s="476">
        <v>0</v>
      </c>
      <c r="AN35" s="476"/>
      <c r="AO35" s="476"/>
      <c r="AP35" s="476"/>
      <c r="AQ35" s="91"/>
      <c r="AR35" s="552">
        <f>AC35+AH35+AM35</f>
        <v>0</v>
      </c>
      <c r="AS35" s="552"/>
      <c r="AT35" s="552"/>
      <c r="AU35" s="552"/>
      <c r="AW35" s="84"/>
      <c r="AX35" s="84"/>
      <c r="AY35" s="84"/>
      <c r="AZ35" s="84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</row>
    <row r="36" spans="2:70" s="97" customFormat="1" ht="12">
      <c r="B36" s="118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</row>
    <row r="37" spans="2:70" s="97" customFormat="1" ht="12">
      <c r="B37" s="118">
        <v>15</v>
      </c>
      <c r="C37" s="74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74"/>
      <c r="O37" s="551"/>
      <c r="P37" s="551"/>
      <c r="Q37" s="551"/>
      <c r="R37" s="551"/>
      <c r="S37" s="116"/>
      <c r="T37" s="551"/>
      <c r="U37" s="551"/>
      <c r="V37" s="551"/>
      <c r="W37" s="551"/>
      <c r="X37" s="551"/>
      <c r="Y37" s="551"/>
      <c r="Z37" s="551"/>
      <c r="AA37" s="551"/>
      <c r="AB37" s="116"/>
      <c r="AC37" s="476">
        <v>0</v>
      </c>
      <c r="AD37" s="476"/>
      <c r="AE37" s="476"/>
      <c r="AF37" s="476"/>
      <c r="AG37" s="85"/>
      <c r="AH37" s="476">
        <v>0</v>
      </c>
      <c r="AI37" s="476"/>
      <c r="AJ37" s="476"/>
      <c r="AK37" s="476"/>
      <c r="AL37" s="91"/>
      <c r="AM37" s="476">
        <v>0</v>
      </c>
      <c r="AN37" s="476"/>
      <c r="AO37" s="476"/>
      <c r="AP37" s="476"/>
      <c r="AQ37" s="91"/>
      <c r="AR37" s="552">
        <f>AC37+AH37+AM37</f>
        <v>0</v>
      </c>
      <c r="AS37" s="552"/>
      <c r="AT37" s="552"/>
      <c r="AU37" s="552"/>
      <c r="AW37" s="84"/>
      <c r="AX37" s="84"/>
      <c r="AY37" s="84"/>
      <c r="AZ37" s="84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</row>
    <row r="38" spans="2:70" s="97" customFormat="1" ht="12.75" customHeight="1">
      <c r="B38" s="118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</row>
    <row r="39" spans="2:70" s="97" customFormat="1" ht="12">
      <c r="B39" s="118">
        <v>16</v>
      </c>
      <c r="C39" s="74"/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74"/>
      <c r="O39" s="551"/>
      <c r="P39" s="551"/>
      <c r="Q39" s="551"/>
      <c r="R39" s="551"/>
      <c r="S39" s="116"/>
      <c r="T39" s="551"/>
      <c r="U39" s="551"/>
      <c r="V39" s="551"/>
      <c r="W39" s="551"/>
      <c r="X39" s="551"/>
      <c r="Y39" s="551"/>
      <c r="Z39" s="551"/>
      <c r="AA39" s="551"/>
      <c r="AB39" s="116"/>
      <c r="AC39" s="476">
        <v>0</v>
      </c>
      <c r="AD39" s="476"/>
      <c r="AE39" s="476"/>
      <c r="AF39" s="476"/>
      <c r="AG39" s="85"/>
      <c r="AH39" s="476">
        <v>0</v>
      </c>
      <c r="AI39" s="476"/>
      <c r="AJ39" s="476"/>
      <c r="AK39" s="476"/>
      <c r="AL39" s="91"/>
      <c r="AM39" s="476">
        <v>0</v>
      </c>
      <c r="AN39" s="476"/>
      <c r="AO39" s="476"/>
      <c r="AP39" s="476"/>
      <c r="AQ39" s="91"/>
      <c r="AR39" s="552">
        <f>AC39+AH39+AM39</f>
        <v>0</v>
      </c>
      <c r="AS39" s="552"/>
      <c r="AT39" s="552"/>
      <c r="AU39" s="552"/>
      <c r="AW39" s="84"/>
      <c r="AX39" s="84"/>
      <c r="AY39" s="84"/>
      <c r="AZ39" s="84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</row>
    <row r="40" spans="2:70" s="97" customFormat="1" ht="12.75" customHeight="1">
      <c r="B40" s="118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</row>
    <row r="41" spans="2:70" s="97" customFormat="1" ht="12">
      <c r="B41" s="118">
        <v>17</v>
      </c>
      <c r="C41" s="74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74"/>
      <c r="O41" s="551"/>
      <c r="P41" s="551"/>
      <c r="Q41" s="551"/>
      <c r="R41" s="551"/>
      <c r="S41" s="116"/>
      <c r="T41" s="551"/>
      <c r="U41" s="551"/>
      <c r="V41" s="551"/>
      <c r="W41" s="551"/>
      <c r="X41" s="551"/>
      <c r="Y41" s="551"/>
      <c r="Z41" s="551"/>
      <c r="AA41" s="551"/>
      <c r="AB41" s="116"/>
      <c r="AC41" s="476">
        <v>0</v>
      </c>
      <c r="AD41" s="476"/>
      <c r="AE41" s="476"/>
      <c r="AF41" s="476"/>
      <c r="AG41" s="85"/>
      <c r="AH41" s="476">
        <v>0</v>
      </c>
      <c r="AI41" s="476"/>
      <c r="AJ41" s="476"/>
      <c r="AK41" s="476"/>
      <c r="AL41" s="91"/>
      <c r="AM41" s="476">
        <v>0</v>
      </c>
      <c r="AN41" s="476"/>
      <c r="AO41" s="476"/>
      <c r="AP41" s="476"/>
      <c r="AQ41" s="91"/>
      <c r="AR41" s="552">
        <f>AC41+AH41+AM41</f>
        <v>0</v>
      </c>
      <c r="AS41" s="552"/>
      <c r="AT41" s="552"/>
      <c r="AU41" s="552"/>
      <c r="AW41" s="84"/>
      <c r="AX41" s="84"/>
      <c r="AY41" s="84"/>
      <c r="AZ41" s="84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</row>
    <row r="42" spans="2:70" s="97" customFormat="1" ht="12.75" customHeight="1">
      <c r="B42" s="118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</row>
    <row r="43" spans="2:70" s="97" customFormat="1" ht="12">
      <c r="B43" s="118">
        <v>18</v>
      </c>
      <c r="C43" s="74"/>
      <c r="D43" s="550"/>
      <c r="E43" s="550"/>
      <c r="F43" s="550"/>
      <c r="G43" s="550"/>
      <c r="H43" s="550"/>
      <c r="I43" s="550"/>
      <c r="J43" s="550"/>
      <c r="K43" s="550"/>
      <c r="L43" s="550"/>
      <c r="M43" s="550"/>
      <c r="N43" s="74"/>
      <c r="O43" s="551"/>
      <c r="P43" s="551"/>
      <c r="Q43" s="551"/>
      <c r="R43" s="551"/>
      <c r="S43" s="116"/>
      <c r="T43" s="551"/>
      <c r="U43" s="551"/>
      <c r="V43" s="551"/>
      <c r="W43" s="551"/>
      <c r="X43" s="551"/>
      <c r="Y43" s="551"/>
      <c r="Z43" s="551"/>
      <c r="AA43" s="551"/>
      <c r="AB43" s="116"/>
      <c r="AC43" s="476">
        <v>0</v>
      </c>
      <c r="AD43" s="476"/>
      <c r="AE43" s="476"/>
      <c r="AF43" s="476"/>
      <c r="AG43" s="85"/>
      <c r="AH43" s="476">
        <v>0</v>
      </c>
      <c r="AI43" s="476"/>
      <c r="AJ43" s="476"/>
      <c r="AK43" s="476"/>
      <c r="AL43" s="91"/>
      <c r="AM43" s="476">
        <v>0</v>
      </c>
      <c r="AN43" s="476"/>
      <c r="AO43" s="476"/>
      <c r="AP43" s="476"/>
      <c r="AQ43" s="91"/>
      <c r="AR43" s="552">
        <f>AC43+AH43+AM43</f>
        <v>0</v>
      </c>
      <c r="AS43" s="552"/>
      <c r="AT43" s="552"/>
      <c r="AU43" s="552"/>
      <c r="AW43" s="84"/>
      <c r="AX43" s="84"/>
      <c r="AY43" s="84"/>
      <c r="AZ43" s="84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</row>
    <row r="44" spans="2:70" s="97" customFormat="1" ht="12.75" customHeight="1">
      <c r="B44" s="118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</row>
    <row r="45" spans="2:70" s="97" customFormat="1" ht="12">
      <c r="B45" s="118">
        <v>19</v>
      </c>
      <c r="C45" s="74"/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74"/>
      <c r="O45" s="551"/>
      <c r="P45" s="551"/>
      <c r="Q45" s="551"/>
      <c r="R45" s="551"/>
      <c r="S45" s="116"/>
      <c r="T45" s="551"/>
      <c r="U45" s="551"/>
      <c r="V45" s="551"/>
      <c r="W45" s="551"/>
      <c r="X45" s="551"/>
      <c r="Y45" s="551"/>
      <c r="Z45" s="551"/>
      <c r="AA45" s="551"/>
      <c r="AB45" s="116"/>
      <c r="AC45" s="476">
        <v>0</v>
      </c>
      <c r="AD45" s="476"/>
      <c r="AE45" s="476"/>
      <c r="AF45" s="476"/>
      <c r="AG45" s="85"/>
      <c r="AH45" s="476">
        <v>0</v>
      </c>
      <c r="AI45" s="476"/>
      <c r="AJ45" s="476"/>
      <c r="AK45" s="476"/>
      <c r="AL45" s="91"/>
      <c r="AM45" s="476">
        <v>0</v>
      </c>
      <c r="AN45" s="476"/>
      <c r="AO45" s="476"/>
      <c r="AP45" s="476"/>
      <c r="AQ45" s="91"/>
      <c r="AR45" s="552">
        <f>AC45+AH45+AM45</f>
        <v>0</v>
      </c>
      <c r="AS45" s="552"/>
      <c r="AT45" s="552"/>
      <c r="AU45" s="552"/>
      <c r="AW45" s="84"/>
      <c r="AX45" s="84"/>
      <c r="AY45" s="84"/>
      <c r="AZ45" s="84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</row>
    <row r="46" spans="2:70" s="97" customFormat="1" ht="12.75" customHeight="1">
      <c r="B46" s="118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</row>
    <row r="47" spans="2:70" s="97" customFormat="1" ht="12">
      <c r="B47" s="118">
        <v>20</v>
      </c>
      <c r="C47" s="74"/>
      <c r="D47" s="550"/>
      <c r="E47" s="550"/>
      <c r="F47" s="550"/>
      <c r="G47" s="550"/>
      <c r="H47" s="550"/>
      <c r="I47" s="550"/>
      <c r="J47" s="550"/>
      <c r="K47" s="550"/>
      <c r="L47" s="550"/>
      <c r="M47" s="550"/>
      <c r="N47" s="74"/>
      <c r="O47" s="551"/>
      <c r="P47" s="551"/>
      <c r="Q47" s="551"/>
      <c r="R47" s="551"/>
      <c r="S47" s="116"/>
      <c r="T47" s="551"/>
      <c r="U47" s="551"/>
      <c r="V47" s="551"/>
      <c r="W47" s="551"/>
      <c r="X47" s="551"/>
      <c r="Y47" s="551"/>
      <c r="Z47" s="551"/>
      <c r="AA47" s="551"/>
      <c r="AB47" s="116"/>
      <c r="AC47" s="476">
        <v>0</v>
      </c>
      <c r="AD47" s="476"/>
      <c r="AE47" s="476"/>
      <c r="AF47" s="476"/>
      <c r="AG47" s="85"/>
      <c r="AH47" s="476">
        <v>0</v>
      </c>
      <c r="AI47" s="476"/>
      <c r="AJ47" s="476"/>
      <c r="AK47" s="476"/>
      <c r="AL47" s="91"/>
      <c r="AM47" s="476">
        <v>0</v>
      </c>
      <c r="AN47" s="476"/>
      <c r="AO47" s="476"/>
      <c r="AP47" s="476"/>
      <c r="AQ47" s="91"/>
      <c r="AR47" s="552">
        <f>AC47+AH47+AM47</f>
        <v>0</v>
      </c>
      <c r="AS47" s="552"/>
      <c r="AT47" s="552"/>
      <c r="AU47" s="552"/>
      <c r="AW47" s="84"/>
      <c r="AX47" s="84"/>
      <c r="AY47" s="84"/>
      <c r="AZ47" s="84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</row>
    <row r="48" spans="2:70" s="119" customFormat="1" ht="12">
      <c r="B48" s="120"/>
      <c r="C48" s="121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1"/>
      <c r="O48" s="123"/>
      <c r="P48" s="123"/>
      <c r="Q48" s="123"/>
      <c r="R48" s="123"/>
      <c r="S48" s="124"/>
      <c r="T48" s="123"/>
      <c r="U48" s="123"/>
      <c r="V48" s="123"/>
      <c r="W48" s="123"/>
      <c r="X48" s="123"/>
      <c r="Y48" s="123"/>
      <c r="Z48" s="123"/>
      <c r="AA48" s="123"/>
      <c r="AB48" s="124"/>
      <c r="AC48" s="117"/>
      <c r="AD48" s="117"/>
      <c r="AE48" s="117"/>
      <c r="AF48" s="117"/>
      <c r="AG48" s="98"/>
      <c r="AH48" s="117"/>
      <c r="AI48" s="117"/>
      <c r="AJ48" s="117"/>
      <c r="AK48" s="117"/>
      <c r="AL48" s="125"/>
      <c r="AM48" s="117"/>
      <c r="AN48" s="117"/>
      <c r="AO48" s="117"/>
      <c r="AP48" s="117"/>
      <c r="AQ48" s="125"/>
      <c r="AR48" s="117"/>
      <c r="AS48" s="117"/>
      <c r="AT48" s="117"/>
      <c r="AU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</row>
    <row r="49" spans="1:70" s="126" customFormat="1" ht="12.75" customHeight="1"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</row>
    <row r="50" spans="1:70" s="70" customFormat="1" ht="15" customHeight="1">
      <c r="D50" s="554" t="s">
        <v>123</v>
      </c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92"/>
      <c r="AC50" s="555">
        <f>SUM(AC9:AF49)</f>
        <v>0</v>
      </c>
      <c r="AD50" s="555"/>
      <c r="AE50" s="555"/>
      <c r="AF50" s="555"/>
      <c r="AG50" s="85"/>
      <c r="AH50" s="555">
        <f>SUM(AH9:AK49)</f>
        <v>0</v>
      </c>
      <c r="AI50" s="555"/>
      <c r="AJ50" s="555"/>
      <c r="AK50" s="555"/>
      <c r="AL50" s="96"/>
      <c r="AM50" s="555">
        <f>SUM(AM9:AP49)</f>
        <v>0</v>
      </c>
      <c r="AN50" s="555"/>
      <c r="AO50" s="555"/>
      <c r="AP50" s="555"/>
      <c r="AQ50" s="96"/>
      <c r="AR50" s="555">
        <f>SUM(AR9:AU49)</f>
        <v>0</v>
      </c>
      <c r="AS50" s="555"/>
      <c r="AT50" s="555"/>
      <c r="AU50" s="555"/>
      <c r="AV50" s="97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</row>
    <row r="51" spans="1:70" s="97" customFormat="1" ht="12">
      <c r="C51" s="553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3"/>
      <c r="P51" s="553"/>
      <c r="Q51" s="553"/>
      <c r="R51" s="553"/>
      <c r="S51" s="553"/>
      <c r="T51" s="553"/>
      <c r="U51" s="553"/>
      <c r="V51" s="553"/>
      <c r="W51" s="553"/>
      <c r="X51" s="553"/>
      <c r="Y51" s="553"/>
      <c r="Z51" s="553"/>
      <c r="AA51" s="553"/>
      <c r="AB51" s="553"/>
      <c r="AC51" s="553"/>
      <c r="AD51" s="553"/>
      <c r="AE51" s="553"/>
      <c r="AF51" s="553"/>
      <c r="AG51" s="553"/>
      <c r="AH51" s="553"/>
      <c r="AI51" s="553"/>
      <c r="AJ51" s="553"/>
      <c r="AK51" s="553"/>
      <c r="AL51" s="553"/>
      <c r="AM51" s="553"/>
      <c r="AN51" s="553"/>
      <c r="AO51" s="553"/>
      <c r="AP51" s="553"/>
      <c r="AQ51" s="553"/>
      <c r="AR51" s="553"/>
      <c r="AS51" s="553"/>
      <c r="AT51" s="553"/>
      <c r="AU51" s="553"/>
      <c r="AV51" s="553"/>
      <c r="AW51" s="553"/>
      <c r="AX51" s="553"/>
      <c r="AY51" s="553"/>
      <c r="AZ51" s="553"/>
      <c r="BA51" s="553"/>
      <c r="BB51" s="553"/>
      <c r="BC51" s="553"/>
      <c r="BD51" s="553"/>
      <c r="BE51" s="553"/>
      <c r="BF51" s="553"/>
      <c r="BG51" s="553"/>
      <c r="BH51" s="553"/>
      <c r="BI51" s="553"/>
      <c r="BJ51" s="553"/>
      <c r="BK51" s="553"/>
      <c r="BL51" s="553"/>
      <c r="BM51" s="553"/>
      <c r="BN51" s="553"/>
      <c r="BO51" s="553"/>
      <c r="BP51" s="553"/>
      <c r="BQ51" s="553"/>
      <c r="BR51" s="553"/>
    </row>
    <row r="52" spans="1:70" s="97" customFormat="1" ht="12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</row>
    <row r="53" spans="1:70" s="97" customFormat="1" ht="12"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</row>
    <row r="54" spans="1:70" s="70" customFormat="1" ht="12"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91"/>
      <c r="AR54" s="91"/>
      <c r="AS54" s="91"/>
      <c r="AT54" s="91"/>
      <c r="AU54" s="91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</row>
  </sheetData>
  <sheetProtection selectLockedCells="1" selectUnlockedCells="1"/>
  <mergeCells count="159">
    <mergeCell ref="C51:BR51"/>
    <mergeCell ref="AR47:AU47"/>
    <mergeCell ref="D50:AA50"/>
    <mergeCell ref="AC50:AF50"/>
    <mergeCell ref="AH50:AK50"/>
    <mergeCell ref="AM50:AP50"/>
    <mergeCell ref="AR50:AU50"/>
    <mergeCell ref="D47:M47"/>
    <mergeCell ref="O47:R47"/>
    <mergeCell ref="T47:AA47"/>
    <mergeCell ref="AR45:AU45"/>
    <mergeCell ref="D43:M43"/>
    <mergeCell ref="O43:R43"/>
    <mergeCell ref="T43:AA43"/>
    <mergeCell ref="AC43:AF43"/>
    <mergeCell ref="AH43:AK43"/>
    <mergeCell ref="AM43:AP43"/>
    <mergeCell ref="AC47:AF47"/>
    <mergeCell ref="AH47:AK47"/>
    <mergeCell ref="AM47:AP47"/>
    <mergeCell ref="AR43:AU43"/>
    <mergeCell ref="D45:M45"/>
    <mergeCell ref="O45:R45"/>
    <mergeCell ref="T45:AA45"/>
    <mergeCell ref="AC45:AF45"/>
    <mergeCell ref="AH45:AK45"/>
    <mergeCell ref="AM45:AP45"/>
    <mergeCell ref="D41:M41"/>
    <mergeCell ref="O41:R41"/>
    <mergeCell ref="T41:AA41"/>
    <mergeCell ref="AC41:AF41"/>
    <mergeCell ref="AH41:AK41"/>
    <mergeCell ref="AM41:AP41"/>
    <mergeCell ref="AR41:AU41"/>
    <mergeCell ref="D39:M39"/>
    <mergeCell ref="O39:R39"/>
    <mergeCell ref="AM37:AP37"/>
    <mergeCell ref="AR37:AU37"/>
    <mergeCell ref="D35:M35"/>
    <mergeCell ref="O35:R35"/>
    <mergeCell ref="T35:AA35"/>
    <mergeCell ref="AC35:AF35"/>
    <mergeCell ref="AH35:AK35"/>
    <mergeCell ref="AM35:AP35"/>
    <mergeCell ref="T39:AA39"/>
    <mergeCell ref="AC39:AF39"/>
    <mergeCell ref="AH39:AK39"/>
    <mergeCell ref="AM39:AP39"/>
    <mergeCell ref="AR35:AU35"/>
    <mergeCell ref="D37:M37"/>
    <mergeCell ref="O37:R37"/>
    <mergeCell ref="T37:AA37"/>
    <mergeCell ref="AC37:AF37"/>
    <mergeCell ref="AH37:AK37"/>
    <mergeCell ref="AR39:AU39"/>
    <mergeCell ref="D33:M33"/>
    <mergeCell ref="O33:R33"/>
    <mergeCell ref="T33:AA33"/>
    <mergeCell ref="AC33:AF33"/>
    <mergeCell ref="AH33:AK33"/>
    <mergeCell ref="AM33:AP33"/>
    <mergeCell ref="AR33:AU33"/>
    <mergeCell ref="D31:M31"/>
    <mergeCell ref="O31:R31"/>
    <mergeCell ref="AM29:AP29"/>
    <mergeCell ref="AR29:AU29"/>
    <mergeCell ref="D27:M27"/>
    <mergeCell ref="O27:R27"/>
    <mergeCell ref="T27:AA27"/>
    <mergeCell ref="AC27:AF27"/>
    <mergeCell ref="AH27:AK27"/>
    <mergeCell ref="AM27:AP27"/>
    <mergeCell ref="T31:AA31"/>
    <mergeCell ref="AC31:AF31"/>
    <mergeCell ref="AH31:AK31"/>
    <mergeCell ref="AM31:AP31"/>
    <mergeCell ref="AR27:AU27"/>
    <mergeCell ref="D29:M29"/>
    <mergeCell ref="O29:R29"/>
    <mergeCell ref="T29:AA29"/>
    <mergeCell ref="AC29:AF29"/>
    <mergeCell ref="AH29:AK29"/>
    <mergeCell ref="AR31:AU31"/>
    <mergeCell ref="D25:M25"/>
    <mergeCell ref="O25:R25"/>
    <mergeCell ref="T25:AA25"/>
    <mergeCell ref="AC25:AF25"/>
    <mergeCell ref="AH25:AK25"/>
    <mergeCell ref="AM25:AP25"/>
    <mergeCell ref="AR25:AU25"/>
    <mergeCell ref="D23:M23"/>
    <mergeCell ref="O23:R23"/>
    <mergeCell ref="AM21:AP21"/>
    <mergeCell ref="AR21:AU21"/>
    <mergeCell ref="D19:M19"/>
    <mergeCell ref="O19:R19"/>
    <mergeCell ref="T19:AA19"/>
    <mergeCell ref="AC19:AF19"/>
    <mergeCell ref="AH19:AK19"/>
    <mergeCell ref="AM19:AP19"/>
    <mergeCell ref="T23:AA23"/>
    <mergeCell ref="AC23:AF23"/>
    <mergeCell ref="AH23:AK23"/>
    <mergeCell ref="AM23:AP23"/>
    <mergeCell ref="AR19:AU19"/>
    <mergeCell ref="D21:M21"/>
    <mergeCell ref="O21:R21"/>
    <mergeCell ref="T21:AA21"/>
    <mergeCell ref="AC21:AF21"/>
    <mergeCell ref="AH21:AK21"/>
    <mergeCell ref="AR23:AU23"/>
    <mergeCell ref="D17:M17"/>
    <mergeCell ref="O17:R17"/>
    <mergeCell ref="T17:AA17"/>
    <mergeCell ref="AC17:AF17"/>
    <mergeCell ref="AH17:AK17"/>
    <mergeCell ref="AM17:AP17"/>
    <mergeCell ref="AR17:AU17"/>
    <mergeCell ref="D15:M15"/>
    <mergeCell ref="O15:R15"/>
    <mergeCell ref="T15:AA15"/>
    <mergeCell ref="AC15:AF15"/>
    <mergeCell ref="AH15:AK15"/>
    <mergeCell ref="AM15:AP15"/>
    <mergeCell ref="AR11:AU11"/>
    <mergeCell ref="D13:M13"/>
    <mergeCell ref="O13:R13"/>
    <mergeCell ref="T13:AA13"/>
    <mergeCell ref="AC13:AF13"/>
    <mergeCell ref="AH13:AK13"/>
    <mergeCell ref="AR15:AU15"/>
    <mergeCell ref="D9:M9"/>
    <mergeCell ref="O9:R9"/>
    <mergeCell ref="T9:AA9"/>
    <mergeCell ref="AC9:AF9"/>
    <mergeCell ref="AH9:AK9"/>
    <mergeCell ref="AM9:AP9"/>
    <mergeCell ref="AR9:AU9"/>
    <mergeCell ref="AM13:AP13"/>
    <mergeCell ref="AR13:AU13"/>
    <mergeCell ref="D11:M11"/>
    <mergeCell ref="O11:R11"/>
    <mergeCell ref="T11:AA11"/>
    <mergeCell ref="AC11:AF11"/>
    <mergeCell ref="AH11:AK11"/>
    <mergeCell ref="AM11:AP11"/>
    <mergeCell ref="AN1:AU1"/>
    <mergeCell ref="B2:AV2"/>
    <mergeCell ref="D5:M7"/>
    <mergeCell ref="O5:R7"/>
    <mergeCell ref="T5:AA7"/>
    <mergeCell ref="AC5:AF5"/>
    <mergeCell ref="AH5:AK5"/>
    <mergeCell ref="AM5:AP5"/>
    <mergeCell ref="AR5:AU5"/>
    <mergeCell ref="AC7:AF7"/>
    <mergeCell ref="AH7:AK7"/>
    <mergeCell ref="AM7:AP7"/>
    <mergeCell ref="AR7:AU7"/>
  </mergeCells>
  <printOptions horizontalCentered="1"/>
  <pageMargins left="0.19652777777777777" right="0.19652777777777777" top="0.35416666666666669" bottom="0.47222222222222227" header="0.51181102362204722" footer="0.23611111111111113"/>
  <pageSetup paperSize="9" scale="67" firstPageNumber="0" orientation="landscape" cellComments="atEnd" horizontalDpi="300" verticalDpi="300" r:id="rId1"/>
  <headerFooter alignWithMargins="0">
    <oddFooter>&amp;L&amp;9FAJV - Aide à la pré-production de jeu vidéo - &amp;A&amp;C&amp;9&amp;P/&amp;N&amp;R&amp;9&amp;D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/>
  <dimension ref="A1:AT72"/>
  <sheetViews>
    <sheetView showGridLines="0" view="pageBreakPreview" zoomScale="120" zoomScaleSheetLayoutView="120" workbookViewId="0">
      <selection activeCell="M1" activeCellId="1" sqref="A1:AR122 M1"/>
    </sheetView>
  </sheetViews>
  <sheetFormatPr baseColWidth="10" defaultColWidth="11" defaultRowHeight="12.75"/>
  <cols>
    <col min="1" max="1" width="1.28515625" customWidth="1"/>
    <col min="2" max="16" width="3.5703125" customWidth="1"/>
    <col min="17" max="17" width="1.5703125" customWidth="1"/>
    <col min="18" max="24" width="3.5703125" customWidth="1"/>
    <col min="25" max="25" width="1.5703125" customWidth="1"/>
    <col min="26" max="30" width="3.5703125" customWidth="1"/>
    <col min="31" max="31" width="1.5703125" customWidth="1"/>
    <col min="32" max="36" width="3.5703125" customWidth="1"/>
    <col min="37" max="37" width="1.5703125" customWidth="1"/>
    <col min="38" max="40" width="3.5703125" customWidth="1"/>
    <col min="41" max="41" width="0.85546875" customWidth="1"/>
    <col min="42" max="44" width="3.5703125" customWidth="1"/>
    <col min="45" max="45" width="0.85546875" customWidth="1"/>
    <col min="46" max="82" width="3.5703125" customWidth="1"/>
  </cols>
  <sheetData>
    <row r="1" spans="2:44" ht="55.5" customHeight="1">
      <c r="C1" s="65"/>
    </row>
    <row r="2" spans="2:44" ht="6.75" customHeight="1">
      <c r="C2" s="65"/>
    </row>
    <row r="3" spans="2:44" s="65" customFormat="1" ht="39.950000000000003" customHeight="1">
      <c r="B3" s="557" t="s">
        <v>124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57"/>
      <c r="AM3" s="557"/>
      <c r="AN3" s="557"/>
      <c r="AO3" s="557"/>
      <c r="AP3" s="557"/>
      <c r="AQ3" s="557"/>
      <c r="AR3" s="557"/>
    </row>
    <row r="4" spans="2:44" s="65" customFormat="1" ht="4.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</row>
    <row r="5" spans="2:44">
      <c r="C5" s="65"/>
    </row>
    <row r="6" spans="2:44" ht="2.25" customHeight="1">
      <c r="B6" s="103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8" spans="2:44" s="68" customFormat="1" ht="48.75" customHeight="1">
      <c r="B8" s="558" t="s">
        <v>125</v>
      </c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81"/>
      <c r="R8" s="558" t="s">
        <v>126</v>
      </c>
      <c r="S8" s="558"/>
      <c r="T8" s="558"/>
      <c r="U8" s="558"/>
      <c r="V8" s="558"/>
      <c r="W8" s="558"/>
      <c r="X8" s="558"/>
      <c r="Y8" s="81"/>
      <c r="Z8" s="558" t="s">
        <v>127</v>
      </c>
      <c r="AA8" s="558"/>
      <c r="AB8" s="558"/>
      <c r="AC8" s="558"/>
      <c r="AD8" s="558"/>
      <c r="AF8" s="558" t="s">
        <v>128</v>
      </c>
      <c r="AG8" s="558"/>
      <c r="AH8" s="558"/>
      <c r="AI8" s="558"/>
      <c r="AJ8" s="558"/>
      <c r="AL8" s="559" t="s">
        <v>129</v>
      </c>
      <c r="AM8" s="559"/>
      <c r="AN8" s="559"/>
      <c r="AO8" s="559"/>
      <c r="AP8" s="559"/>
    </row>
    <row r="9" spans="2:44">
      <c r="Q9" s="131"/>
      <c r="R9" s="131"/>
      <c r="S9" s="131"/>
      <c r="T9" s="131"/>
      <c r="U9" s="131"/>
      <c r="V9" s="131"/>
      <c r="W9" s="131"/>
      <c r="X9" s="131"/>
    </row>
    <row r="10" spans="2:44" s="70" customFormat="1" ht="12.75" customHeight="1">
      <c r="B10" s="73" t="s">
        <v>28</v>
      </c>
      <c r="C10" s="88" t="s">
        <v>41</v>
      </c>
      <c r="D10" s="132"/>
      <c r="E10" s="132"/>
      <c r="F10" s="132"/>
      <c r="G10" s="132"/>
      <c r="H10" s="132"/>
      <c r="I10" s="132"/>
      <c r="J10" s="132"/>
      <c r="K10" s="133"/>
      <c r="L10" s="133"/>
      <c r="M10" s="133"/>
      <c r="N10" s="133"/>
      <c r="O10" s="133"/>
      <c r="P10" s="133"/>
      <c r="Q10" s="90"/>
      <c r="R10" s="488"/>
      <c r="S10" s="488"/>
      <c r="T10" s="488"/>
      <c r="U10" s="488"/>
      <c r="V10" s="488"/>
      <c r="W10" s="488"/>
      <c r="X10" s="488"/>
      <c r="Y10" s="90"/>
      <c r="Z10" s="556"/>
      <c r="AA10" s="556"/>
      <c r="AB10" s="556"/>
      <c r="AC10" s="556"/>
      <c r="AD10" s="556"/>
      <c r="AF10" s="556"/>
      <c r="AG10" s="556"/>
      <c r="AH10" s="556"/>
      <c r="AI10" s="556"/>
      <c r="AJ10" s="556"/>
      <c r="AL10" s="556"/>
      <c r="AM10" s="556"/>
      <c r="AN10" s="556"/>
      <c r="AO10" s="556"/>
      <c r="AP10" s="556"/>
    </row>
    <row r="11" spans="2:44" s="72" customFormat="1" ht="12.75" customHeight="1">
      <c r="Q11" s="90"/>
      <c r="R11" s="79"/>
      <c r="S11" s="79"/>
      <c r="T11" s="79"/>
      <c r="U11" s="79"/>
      <c r="V11" s="79"/>
      <c r="W11" s="79"/>
      <c r="X11" s="79"/>
      <c r="Y11" s="93"/>
      <c r="Z11" s="79"/>
      <c r="AA11" s="79"/>
      <c r="AB11" s="79"/>
      <c r="AC11" s="79"/>
      <c r="AD11" s="79"/>
      <c r="AE11" s="80"/>
      <c r="AF11" s="79"/>
      <c r="AG11" s="79"/>
      <c r="AH11" s="79"/>
      <c r="AI11" s="79"/>
      <c r="AJ11" s="79"/>
    </row>
    <row r="12" spans="2:44" s="70" customFormat="1" ht="12">
      <c r="B12" s="73" t="s">
        <v>37</v>
      </c>
      <c r="C12" s="88" t="s">
        <v>42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90"/>
      <c r="R12" s="488"/>
      <c r="S12" s="488"/>
      <c r="T12" s="488"/>
      <c r="U12" s="488"/>
      <c r="V12" s="488"/>
      <c r="W12" s="488"/>
      <c r="X12" s="488"/>
      <c r="Y12" s="90"/>
      <c r="Z12" s="556"/>
      <c r="AA12" s="556"/>
      <c r="AB12" s="556"/>
      <c r="AC12" s="556"/>
      <c r="AD12" s="556"/>
      <c r="AF12" s="556"/>
      <c r="AG12" s="556"/>
      <c r="AH12" s="556"/>
      <c r="AI12" s="556"/>
      <c r="AJ12" s="556"/>
      <c r="AL12" s="556"/>
      <c r="AM12" s="556"/>
      <c r="AN12" s="556"/>
      <c r="AO12" s="556"/>
      <c r="AP12" s="556"/>
    </row>
    <row r="13" spans="2:44" s="87" customFormat="1" ht="12"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</row>
    <row r="14" spans="2:44" s="70" customFormat="1" ht="12">
      <c r="B14" s="73" t="s">
        <v>78</v>
      </c>
      <c r="C14" s="88" t="s">
        <v>33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90"/>
      <c r="R14" s="488"/>
      <c r="S14" s="488"/>
      <c r="T14" s="488"/>
      <c r="U14" s="488"/>
      <c r="V14" s="488"/>
      <c r="W14" s="488"/>
      <c r="X14" s="488"/>
      <c r="Y14" s="90"/>
      <c r="Z14" s="556"/>
      <c r="AA14" s="556"/>
      <c r="AB14" s="556"/>
      <c r="AC14" s="556"/>
      <c r="AD14" s="556"/>
      <c r="AF14" s="556"/>
      <c r="AG14" s="556"/>
      <c r="AH14" s="556"/>
      <c r="AI14" s="556"/>
      <c r="AJ14" s="556"/>
      <c r="AL14" s="556"/>
      <c r="AM14" s="556"/>
      <c r="AN14" s="556"/>
      <c r="AO14" s="556"/>
      <c r="AP14" s="556"/>
    </row>
    <row r="15" spans="2:44" s="72" customFormat="1" ht="12"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90"/>
      <c r="R15" s="93"/>
      <c r="S15" s="93"/>
      <c r="T15" s="93"/>
      <c r="U15" s="93"/>
      <c r="V15" s="93"/>
      <c r="W15" s="93"/>
      <c r="X15" s="93"/>
      <c r="Y15" s="93"/>
      <c r="Z15" s="79"/>
      <c r="AA15" s="79"/>
      <c r="AB15" s="79"/>
      <c r="AC15" s="79"/>
      <c r="AD15" s="79"/>
      <c r="AE15" s="80"/>
      <c r="AF15" s="79"/>
      <c r="AG15" s="79"/>
      <c r="AH15" s="79"/>
      <c r="AI15" s="79"/>
      <c r="AJ15" s="79"/>
    </row>
    <row r="16" spans="2:44" s="70" customFormat="1" ht="12">
      <c r="B16" s="73" t="s">
        <v>84</v>
      </c>
      <c r="C16" s="88" t="s">
        <v>130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90"/>
      <c r="R16" s="488"/>
      <c r="S16" s="488"/>
      <c r="T16" s="488"/>
      <c r="U16" s="488"/>
      <c r="V16" s="488"/>
      <c r="W16" s="488"/>
      <c r="X16" s="488"/>
      <c r="Y16" s="90"/>
      <c r="Z16" s="556"/>
      <c r="AA16" s="556"/>
      <c r="AB16" s="556"/>
      <c r="AC16" s="556"/>
      <c r="AD16" s="556"/>
      <c r="AF16" s="556"/>
      <c r="AG16" s="556"/>
      <c r="AH16" s="556"/>
      <c r="AI16" s="556"/>
      <c r="AJ16" s="556"/>
      <c r="AL16" s="556"/>
      <c r="AM16" s="556"/>
      <c r="AN16" s="556"/>
      <c r="AO16" s="556"/>
      <c r="AP16" s="556"/>
    </row>
    <row r="17" spans="1:46" s="72" customFormat="1" ht="12.75" customHeight="1">
      <c r="Q17" s="90"/>
      <c r="R17" s="79"/>
      <c r="S17" s="79"/>
      <c r="T17" s="79"/>
      <c r="U17" s="79"/>
      <c r="V17" s="79"/>
      <c r="W17" s="79"/>
      <c r="X17" s="79"/>
      <c r="Y17" s="93"/>
      <c r="Z17" s="79"/>
      <c r="AA17" s="79"/>
      <c r="AB17" s="79"/>
      <c r="AC17" s="79"/>
      <c r="AD17" s="79"/>
      <c r="AE17" s="80"/>
      <c r="AF17" s="79"/>
      <c r="AG17" s="79"/>
      <c r="AH17" s="79"/>
      <c r="AI17" s="79"/>
      <c r="AJ17" s="79"/>
      <c r="AK17" s="80"/>
    </row>
    <row r="18" spans="1:46" s="70" customFormat="1" ht="12">
      <c r="B18" s="73" t="s">
        <v>95</v>
      </c>
      <c r="C18" s="88" t="s">
        <v>131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90"/>
      <c r="R18" s="488"/>
      <c r="S18" s="488"/>
      <c r="T18" s="488"/>
      <c r="U18" s="488"/>
      <c r="V18" s="488"/>
      <c r="W18" s="488"/>
      <c r="X18" s="488"/>
      <c r="Y18" s="90"/>
      <c r="Z18" s="556"/>
      <c r="AA18" s="556"/>
      <c r="AB18" s="556"/>
      <c r="AC18" s="556"/>
      <c r="AD18" s="556"/>
      <c r="AF18" s="556"/>
      <c r="AG18" s="556"/>
      <c r="AH18" s="556"/>
      <c r="AI18" s="556"/>
      <c r="AJ18" s="556"/>
      <c r="AL18" s="556"/>
      <c r="AM18" s="556"/>
      <c r="AN18" s="556"/>
      <c r="AO18" s="556"/>
      <c r="AP18" s="556"/>
    </row>
    <row r="19" spans="1:46" s="87" customFormat="1" ht="12"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560"/>
      <c r="AG19" s="560"/>
      <c r="AH19" s="560"/>
      <c r="AI19" s="560"/>
      <c r="AJ19" s="560"/>
    </row>
    <row r="20" spans="1:46" s="136" customFormat="1" ht="15">
      <c r="B20" s="137" t="s">
        <v>100</v>
      </c>
      <c r="C20" s="138" t="s">
        <v>132</v>
      </c>
      <c r="D20" s="137"/>
      <c r="E20" s="137"/>
      <c r="F20" s="137"/>
      <c r="G20" s="137"/>
      <c r="H20" s="139"/>
      <c r="I20" s="140"/>
      <c r="J20" s="140"/>
      <c r="K20" s="140"/>
      <c r="L20" s="140"/>
      <c r="M20" s="140"/>
      <c r="N20" s="140"/>
      <c r="O20" s="140"/>
      <c r="P20" s="140"/>
      <c r="Q20" s="141"/>
      <c r="R20" s="561"/>
      <c r="S20" s="561"/>
      <c r="T20" s="561"/>
      <c r="U20" s="561"/>
      <c r="V20" s="561"/>
      <c r="W20" s="561"/>
      <c r="X20" s="561"/>
      <c r="Y20" s="142"/>
      <c r="Z20" s="562"/>
      <c r="AA20" s="562"/>
      <c r="AB20" s="562"/>
      <c r="AC20" s="562"/>
      <c r="AD20" s="562"/>
      <c r="AE20" s="143"/>
      <c r="AF20" s="562"/>
      <c r="AG20" s="562"/>
      <c r="AH20" s="562"/>
      <c r="AI20" s="562"/>
      <c r="AJ20" s="562"/>
      <c r="AK20" s="144"/>
    </row>
    <row r="21" spans="1:46" s="72" customFormat="1" ht="12">
      <c r="Q21" s="90"/>
      <c r="R21" s="563"/>
      <c r="S21" s="563"/>
      <c r="T21" s="563"/>
      <c r="U21" s="563"/>
      <c r="V21" s="563"/>
      <c r="W21" s="563"/>
      <c r="X21" s="563"/>
      <c r="Y21" s="93"/>
      <c r="Z21" s="564"/>
      <c r="AA21" s="564"/>
      <c r="AB21" s="564"/>
      <c r="AC21" s="564"/>
      <c r="AD21" s="564"/>
      <c r="AE21" s="92"/>
      <c r="AF21" s="564"/>
      <c r="AG21" s="564"/>
      <c r="AH21" s="564"/>
      <c r="AI21" s="564"/>
      <c r="AJ21" s="564"/>
      <c r="AK21" s="92"/>
      <c r="AL21" s="76"/>
      <c r="AM21" s="76"/>
    </row>
    <row r="22" spans="1:46" s="72" customFormat="1">
      <c r="B22" s="72" t="s">
        <v>133</v>
      </c>
      <c r="Q22" s="90"/>
      <c r="R22" s="565">
        <v>0</v>
      </c>
      <c r="S22" s="565"/>
      <c r="T22" s="565"/>
      <c r="U22" s="565"/>
      <c r="V22" s="565"/>
      <c r="W22" s="565"/>
      <c r="X22" s="565"/>
      <c r="Y22" s="145"/>
      <c r="Z22" s="145"/>
      <c r="AA22" s="79"/>
      <c r="AB22" s="79"/>
      <c r="AC22" s="79"/>
      <c r="AD22" s="79"/>
      <c r="AE22" s="92"/>
      <c r="AF22" s="79"/>
      <c r="AG22" s="79"/>
      <c r="AH22" s="79"/>
      <c r="AI22" s="79"/>
      <c r="AJ22" s="79"/>
      <c r="AK22" s="92"/>
      <c r="AL22" s="92"/>
      <c r="AM22" s="92"/>
      <c r="AN22" s="92"/>
      <c r="AO22" s="92"/>
      <c r="AP22" s="92"/>
      <c r="AQ22" s="92"/>
      <c r="AR22" s="92"/>
      <c r="AS22" s="76"/>
      <c r="AT22" s="76"/>
    </row>
    <row r="23" spans="1:46" s="72" customFormat="1" ht="3.75" customHeight="1">
      <c r="Q23" s="90"/>
      <c r="R23" s="93"/>
      <c r="S23" s="93"/>
      <c r="T23" s="93"/>
      <c r="U23" s="93"/>
      <c r="V23" s="93"/>
      <c r="W23" s="93"/>
      <c r="X23" s="93"/>
      <c r="Y23" s="93"/>
      <c r="Z23" s="79"/>
      <c r="AA23" s="79"/>
      <c r="AB23" s="79"/>
      <c r="AC23" s="79"/>
      <c r="AD23" s="79"/>
      <c r="AE23" s="92"/>
      <c r="AF23" s="79"/>
      <c r="AG23" s="79"/>
      <c r="AH23" s="79"/>
      <c r="AI23" s="79"/>
      <c r="AJ23" s="79"/>
      <c r="AK23" s="92"/>
      <c r="AL23" s="92"/>
      <c r="AM23" s="92"/>
      <c r="AN23" s="92"/>
      <c r="AO23" s="92"/>
      <c r="AP23" s="92"/>
      <c r="AQ23" s="92"/>
      <c r="AR23" s="92"/>
      <c r="AS23" s="76"/>
      <c r="AT23" s="76"/>
    </row>
    <row r="24" spans="1:46" s="72" customFormat="1">
      <c r="B24" s="72" t="s">
        <v>134</v>
      </c>
      <c r="Q24" s="90"/>
      <c r="R24" s="565">
        <v>0</v>
      </c>
      <c r="S24" s="565"/>
      <c r="T24" s="565"/>
      <c r="U24" s="565"/>
      <c r="V24" s="565"/>
      <c r="W24" s="565"/>
      <c r="X24" s="565"/>
      <c r="Y24" s="145"/>
      <c r="Z24" s="145"/>
      <c r="AA24" s="79"/>
      <c r="AB24" s="79"/>
      <c r="AC24" s="79"/>
      <c r="AD24" s="79"/>
      <c r="AE24" s="92"/>
      <c r="AF24" s="79"/>
      <c r="AG24" s="79"/>
      <c r="AH24" s="79"/>
      <c r="AI24" s="79"/>
      <c r="AJ24" s="79"/>
      <c r="AK24" s="92"/>
      <c r="AL24" s="92"/>
      <c r="AM24" s="92"/>
      <c r="AN24" s="92"/>
      <c r="AO24" s="92"/>
      <c r="AP24" s="92"/>
      <c r="AQ24" s="92"/>
      <c r="AR24" s="92"/>
      <c r="AS24" s="76"/>
      <c r="AT24" s="76"/>
    </row>
    <row r="25" spans="1:46" s="72" customFormat="1" ht="3.7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93"/>
      <c r="R25" s="93"/>
      <c r="S25" s="93"/>
      <c r="T25" s="93"/>
      <c r="U25" s="93"/>
      <c r="V25" s="93"/>
      <c r="W25" s="93"/>
      <c r="X25" s="93"/>
      <c r="Y25" s="93"/>
      <c r="Z25" s="79"/>
      <c r="AA25" s="79"/>
      <c r="AB25" s="79"/>
      <c r="AC25" s="79"/>
      <c r="AD25" s="79"/>
      <c r="AE25" s="92"/>
      <c r="AF25" s="79"/>
      <c r="AG25" s="79"/>
      <c r="AH25" s="79"/>
      <c r="AI25" s="79"/>
      <c r="AJ25" s="79"/>
      <c r="AK25" s="92"/>
      <c r="AL25" s="92"/>
      <c r="AM25" s="92"/>
      <c r="AN25" s="92"/>
      <c r="AO25" s="92"/>
      <c r="AP25" s="92"/>
      <c r="AQ25" s="92"/>
      <c r="AR25" s="92"/>
      <c r="AS25" s="76"/>
      <c r="AT25" s="76"/>
    </row>
    <row r="26" spans="1:46" s="72" customFormat="1" ht="12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93"/>
      <c r="R26" s="93"/>
      <c r="S26" s="93"/>
      <c r="T26" s="93"/>
      <c r="U26" s="93"/>
      <c r="V26" s="93"/>
      <c r="W26" s="93"/>
      <c r="X26" s="93"/>
      <c r="Y26" s="93"/>
      <c r="Z26" s="79"/>
      <c r="AA26" s="79"/>
      <c r="AB26" s="79"/>
      <c r="AC26" s="79"/>
      <c r="AD26" s="79"/>
      <c r="AE26" s="92"/>
      <c r="AF26" s="79"/>
      <c r="AG26" s="79"/>
      <c r="AH26" s="79"/>
      <c r="AI26" s="79"/>
      <c r="AJ26" s="79"/>
      <c r="AK26" s="92"/>
      <c r="AL26" s="92"/>
      <c r="AM26" s="92"/>
      <c r="AN26" s="92"/>
      <c r="AO26" s="92"/>
      <c r="AP26" s="92"/>
      <c r="AQ26" s="92"/>
      <c r="AR26" s="92"/>
      <c r="AS26" s="76"/>
      <c r="AT26" s="76"/>
    </row>
    <row r="27" spans="1:46" s="72" customFormat="1" ht="12">
      <c r="A27" s="80"/>
      <c r="B27" s="82" t="s">
        <v>135</v>
      </c>
      <c r="C27" s="82"/>
      <c r="D27" s="82"/>
      <c r="E27" s="82"/>
      <c r="F27" s="82"/>
      <c r="G27" s="82"/>
      <c r="H27" s="80"/>
      <c r="I27" s="80"/>
      <c r="J27" s="80"/>
      <c r="K27" s="80"/>
      <c r="L27" s="80"/>
      <c r="M27" s="80"/>
      <c r="N27" s="80"/>
      <c r="O27" s="80"/>
      <c r="P27" s="80"/>
      <c r="Q27" s="93"/>
      <c r="R27" s="93"/>
      <c r="S27" s="93"/>
      <c r="T27" s="93"/>
      <c r="U27" s="93"/>
      <c r="V27" s="93"/>
      <c r="W27" s="93"/>
      <c r="X27" s="93"/>
      <c r="Y27" s="93"/>
      <c r="Z27" s="79"/>
      <c r="AA27" s="79"/>
      <c r="AB27" s="79"/>
      <c r="AC27" s="79"/>
      <c r="AD27" s="79"/>
      <c r="AE27" s="92"/>
      <c r="AF27" s="79"/>
      <c r="AG27" s="79"/>
      <c r="AH27" s="79"/>
      <c r="AI27" s="79"/>
      <c r="AJ27" s="79"/>
      <c r="AK27" s="92"/>
      <c r="AL27" s="92"/>
      <c r="AM27" s="92"/>
      <c r="AN27" s="92"/>
      <c r="AO27" s="92"/>
      <c r="AP27" s="92"/>
      <c r="AQ27" s="92"/>
      <c r="AR27" s="92"/>
      <c r="AS27" s="76"/>
      <c r="AT27" s="76"/>
    </row>
    <row r="28" spans="1:46" s="70" customFormat="1" ht="15" customHeight="1">
      <c r="B28" s="146">
        <v>1</v>
      </c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90"/>
      <c r="R28" s="488"/>
      <c r="S28" s="488"/>
      <c r="T28" s="488"/>
      <c r="U28" s="488"/>
      <c r="V28" s="488"/>
      <c r="W28" s="488"/>
      <c r="X28" s="488"/>
      <c r="Y28" s="90"/>
      <c r="Z28" s="556"/>
      <c r="AA28" s="556"/>
      <c r="AB28" s="556"/>
      <c r="AC28" s="556"/>
      <c r="AD28" s="556"/>
      <c r="AF28" s="556"/>
      <c r="AG28" s="556"/>
      <c r="AH28" s="556"/>
      <c r="AI28" s="556"/>
      <c r="AJ28" s="556"/>
      <c r="AL28" s="556"/>
      <c r="AM28" s="556"/>
      <c r="AN28" s="556"/>
      <c r="AO28" s="556"/>
      <c r="AP28" s="556"/>
    </row>
    <row r="29" spans="1:46" s="70" customFormat="1" ht="15" customHeight="1">
      <c r="B29" s="146">
        <v>2</v>
      </c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90"/>
      <c r="R29" s="488"/>
      <c r="S29" s="488"/>
      <c r="T29" s="488"/>
      <c r="U29" s="488"/>
      <c r="V29" s="488"/>
      <c r="W29" s="488"/>
      <c r="X29" s="488"/>
      <c r="Y29" s="90"/>
      <c r="Z29" s="556"/>
      <c r="AA29" s="556"/>
      <c r="AB29" s="556"/>
      <c r="AC29" s="556"/>
      <c r="AD29" s="556"/>
      <c r="AF29" s="556"/>
      <c r="AG29" s="556"/>
      <c r="AH29" s="556"/>
      <c r="AI29" s="556"/>
      <c r="AJ29" s="556"/>
      <c r="AL29" s="556"/>
      <c r="AM29" s="556"/>
      <c r="AN29" s="556"/>
      <c r="AO29" s="556"/>
      <c r="AP29" s="556"/>
    </row>
    <row r="30" spans="1:46" s="70" customFormat="1" ht="15" customHeight="1">
      <c r="B30" s="146">
        <v>3</v>
      </c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90"/>
      <c r="R30" s="488"/>
      <c r="S30" s="488"/>
      <c r="T30" s="488"/>
      <c r="U30" s="488"/>
      <c r="V30" s="488"/>
      <c r="W30" s="488"/>
      <c r="X30" s="488"/>
      <c r="Y30" s="90"/>
      <c r="Z30" s="556"/>
      <c r="AA30" s="556"/>
      <c r="AB30" s="556"/>
      <c r="AC30" s="556"/>
      <c r="AD30" s="556"/>
      <c r="AF30" s="556"/>
      <c r="AG30" s="556"/>
      <c r="AH30" s="556"/>
      <c r="AI30" s="556"/>
      <c r="AJ30" s="556"/>
      <c r="AL30" s="556"/>
      <c r="AM30" s="556"/>
      <c r="AN30" s="556"/>
      <c r="AO30" s="556"/>
      <c r="AP30" s="556"/>
    </row>
    <row r="31" spans="1:46" s="70" customFormat="1" ht="15" customHeight="1">
      <c r="B31" s="146">
        <v>4</v>
      </c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90"/>
      <c r="R31" s="488"/>
      <c r="S31" s="488"/>
      <c r="T31" s="488"/>
      <c r="U31" s="488"/>
      <c r="V31" s="488"/>
      <c r="W31" s="488"/>
      <c r="X31" s="488"/>
      <c r="Y31" s="90"/>
      <c r="Z31" s="556"/>
      <c r="AA31" s="556"/>
      <c r="AB31" s="556"/>
      <c r="AC31" s="556"/>
      <c r="AD31" s="556"/>
      <c r="AF31" s="556"/>
      <c r="AG31" s="556"/>
      <c r="AH31" s="556"/>
      <c r="AI31" s="556"/>
      <c r="AJ31" s="556"/>
      <c r="AL31" s="556"/>
      <c r="AM31" s="556"/>
      <c r="AN31" s="556"/>
      <c r="AO31" s="556"/>
      <c r="AP31" s="556"/>
    </row>
    <row r="32" spans="1:46" s="70" customFormat="1" ht="15" customHeight="1">
      <c r="B32" s="146">
        <v>5</v>
      </c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90"/>
      <c r="R32" s="488"/>
      <c r="S32" s="488"/>
      <c r="T32" s="488"/>
      <c r="U32" s="488"/>
      <c r="V32" s="488"/>
      <c r="W32" s="488"/>
      <c r="X32" s="488"/>
      <c r="Y32" s="90"/>
      <c r="Z32" s="556"/>
      <c r="AA32" s="556"/>
      <c r="AB32" s="556"/>
      <c r="AC32" s="556"/>
      <c r="AD32" s="556"/>
      <c r="AF32" s="556"/>
      <c r="AG32" s="556"/>
      <c r="AH32" s="556"/>
      <c r="AI32" s="556"/>
      <c r="AJ32" s="556"/>
      <c r="AL32" s="556"/>
      <c r="AM32" s="556"/>
      <c r="AN32" s="556"/>
      <c r="AO32" s="556"/>
      <c r="AP32" s="556"/>
    </row>
    <row r="33" spans="2:42" s="70" customFormat="1" ht="15" customHeight="1">
      <c r="B33" s="146">
        <v>6</v>
      </c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90"/>
      <c r="R33" s="488"/>
      <c r="S33" s="488"/>
      <c r="T33" s="488"/>
      <c r="U33" s="488"/>
      <c r="V33" s="488"/>
      <c r="W33" s="488"/>
      <c r="X33" s="488"/>
      <c r="Y33" s="90"/>
      <c r="Z33" s="556"/>
      <c r="AA33" s="556"/>
      <c r="AB33" s="556"/>
      <c r="AC33" s="556"/>
      <c r="AD33" s="556"/>
      <c r="AF33" s="556"/>
      <c r="AG33" s="556"/>
      <c r="AH33" s="556"/>
      <c r="AI33" s="556"/>
      <c r="AJ33" s="556"/>
      <c r="AL33" s="556"/>
      <c r="AM33" s="556"/>
      <c r="AN33" s="556"/>
      <c r="AO33" s="556"/>
      <c r="AP33" s="556"/>
    </row>
    <row r="34" spans="2:42" s="70" customFormat="1" ht="15" customHeight="1">
      <c r="B34" s="146">
        <v>7</v>
      </c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90"/>
      <c r="R34" s="488"/>
      <c r="S34" s="488"/>
      <c r="T34" s="488"/>
      <c r="U34" s="488"/>
      <c r="V34" s="488"/>
      <c r="W34" s="488"/>
      <c r="X34" s="488"/>
      <c r="Y34" s="90"/>
      <c r="Z34" s="556"/>
      <c r="AA34" s="556"/>
      <c r="AB34" s="556"/>
      <c r="AC34" s="556"/>
      <c r="AD34" s="556"/>
      <c r="AF34" s="556"/>
      <c r="AG34" s="556"/>
      <c r="AH34" s="556"/>
      <c r="AI34" s="556"/>
      <c r="AJ34" s="556"/>
      <c r="AL34" s="556"/>
      <c r="AM34" s="556"/>
      <c r="AN34" s="556"/>
      <c r="AO34" s="556"/>
      <c r="AP34" s="556"/>
    </row>
    <row r="35" spans="2:42" s="70" customFormat="1" ht="15" customHeight="1">
      <c r="B35" s="146">
        <v>8</v>
      </c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90"/>
      <c r="R35" s="488"/>
      <c r="S35" s="488"/>
      <c r="T35" s="488"/>
      <c r="U35" s="488"/>
      <c r="V35" s="488"/>
      <c r="W35" s="488"/>
      <c r="X35" s="488"/>
      <c r="Y35" s="90"/>
      <c r="Z35" s="556"/>
      <c r="AA35" s="556"/>
      <c r="AB35" s="556"/>
      <c r="AC35" s="556"/>
      <c r="AD35" s="556"/>
      <c r="AF35" s="556"/>
      <c r="AG35" s="556"/>
      <c r="AH35" s="556"/>
      <c r="AI35" s="556"/>
      <c r="AJ35" s="556"/>
      <c r="AL35" s="556"/>
      <c r="AM35" s="556"/>
      <c r="AN35" s="556"/>
      <c r="AO35" s="556"/>
      <c r="AP35" s="556"/>
    </row>
    <row r="36" spans="2:42" s="70" customFormat="1" ht="15" customHeight="1">
      <c r="B36" s="146">
        <v>9</v>
      </c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90"/>
      <c r="R36" s="488"/>
      <c r="S36" s="488"/>
      <c r="T36" s="488"/>
      <c r="U36" s="488"/>
      <c r="V36" s="488"/>
      <c r="W36" s="488"/>
      <c r="X36" s="488"/>
      <c r="Y36" s="90"/>
      <c r="Z36" s="556"/>
      <c r="AA36" s="556"/>
      <c r="AB36" s="556"/>
      <c r="AC36" s="556"/>
      <c r="AD36" s="556"/>
      <c r="AF36" s="556"/>
      <c r="AG36" s="556"/>
      <c r="AH36" s="556"/>
      <c r="AI36" s="556"/>
      <c r="AJ36" s="556"/>
      <c r="AL36" s="556"/>
      <c r="AM36" s="556"/>
      <c r="AN36" s="556"/>
      <c r="AO36" s="556"/>
      <c r="AP36" s="556"/>
    </row>
    <row r="37" spans="2:42" s="70" customFormat="1" ht="15" customHeight="1">
      <c r="B37" s="146">
        <v>10</v>
      </c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8"/>
      <c r="Q37" s="90"/>
      <c r="R37" s="488"/>
      <c r="S37" s="488"/>
      <c r="T37" s="488"/>
      <c r="U37" s="488"/>
      <c r="V37" s="488"/>
      <c r="W37" s="488"/>
      <c r="X37" s="488"/>
      <c r="Y37" s="90"/>
      <c r="Z37" s="556"/>
      <c r="AA37" s="556"/>
      <c r="AB37" s="556"/>
      <c r="AC37" s="556"/>
      <c r="AD37" s="556"/>
      <c r="AF37" s="556"/>
      <c r="AG37" s="556"/>
      <c r="AH37" s="556"/>
      <c r="AI37" s="556"/>
      <c r="AJ37" s="556"/>
      <c r="AL37" s="556"/>
      <c r="AM37" s="556"/>
      <c r="AN37" s="556"/>
      <c r="AO37" s="556"/>
      <c r="AP37" s="556"/>
    </row>
    <row r="38" spans="2:42" s="70" customFormat="1" ht="15" customHeight="1">
      <c r="B38" s="146">
        <v>11</v>
      </c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90"/>
      <c r="R38" s="488"/>
      <c r="S38" s="488"/>
      <c r="T38" s="488"/>
      <c r="U38" s="488"/>
      <c r="V38" s="488"/>
      <c r="W38" s="488"/>
      <c r="X38" s="488"/>
      <c r="Y38" s="90"/>
      <c r="Z38" s="556"/>
      <c r="AA38" s="556"/>
      <c r="AB38" s="556"/>
      <c r="AC38" s="556"/>
      <c r="AD38" s="556"/>
      <c r="AF38" s="556"/>
      <c r="AG38" s="556"/>
      <c r="AH38" s="556"/>
      <c r="AI38" s="556"/>
      <c r="AJ38" s="556"/>
      <c r="AL38" s="556"/>
      <c r="AM38" s="556"/>
      <c r="AN38" s="556"/>
      <c r="AO38" s="556"/>
      <c r="AP38" s="556"/>
    </row>
    <row r="39" spans="2:42" s="70" customFormat="1" ht="15" customHeight="1">
      <c r="B39" s="146">
        <v>12</v>
      </c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8"/>
      <c r="Q39" s="90"/>
      <c r="R39" s="488"/>
      <c r="S39" s="488"/>
      <c r="T39" s="488"/>
      <c r="U39" s="488"/>
      <c r="V39" s="488"/>
      <c r="W39" s="488"/>
      <c r="X39" s="488"/>
      <c r="Y39" s="90"/>
      <c r="Z39" s="556"/>
      <c r="AA39" s="556"/>
      <c r="AB39" s="556"/>
      <c r="AC39" s="556"/>
      <c r="AD39" s="556"/>
      <c r="AF39" s="556"/>
      <c r="AG39" s="556"/>
      <c r="AH39" s="556"/>
      <c r="AI39" s="556"/>
      <c r="AJ39" s="556"/>
      <c r="AL39" s="556"/>
      <c r="AM39" s="556"/>
      <c r="AN39" s="556"/>
      <c r="AO39" s="556"/>
      <c r="AP39" s="556"/>
    </row>
    <row r="40" spans="2:42" s="70" customFormat="1" ht="15" customHeight="1">
      <c r="B40" s="146">
        <v>13</v>
      </c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90"/>
      <c r="R40" s="488"/>
      <c r="S40" s="488"/>
      <c r="T40" s="488"/>
      <c r="U40" s="488"/>
      <c r="V40" s="488"/>
      <c r="W40" s="488"/>
      <c r="X40" s="488"/>
      <c r="Y40" s="90"/>
      <c r="Z40" s="556"/>
      <c r="AA40" s="556"/>
      <c r="AB40" s="556"/>
      <c r="AC40" s="556"/>
      <c r="AD40" s="556"/>
      <c r="AF40" s="556"/>
      <c r="AG40" s="556"/>
      <c r="AH40" s="556"/>
      <c r="AI40" s="556"/>
      <c r="AJ40" s="556"/>
      <c r="AL40" s="556"/>
      <c r="AM40" s="556"/>
      <c r="AN40" s="556"/>
      <c r="AO40" s="556"/>
      <c r="AP40" s="556"/>
    </row>
    <row r="41" spans="2:42" s="70" customFormat="1" ht="15" customHeight="1">
      <c r="B41" s="146">
        <v>14</v>
      </c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90"/>
      <c r="R41" s="488"/>
      <c r="S41" s="488"/>
      <c r="T41" s="488"/>
      <c r="U41" s="488"/>
      <c r="V41" s="488"/>
      <c r="W41" s="488"/>
      <c r="X41" s="488"/>
      <c r="Y41" s="90"/>
      <c r="Z41" s="556"/>
      <c r="AA41" s="556"/>
      <c r="AB41" s="556"/>
      <c r="AC41" s="556"/>
      <c r="AD41" s="556"/>
      <c r="AF41" s="556"/>
      <c r="AG41" s="556"/>
      <c r="AH41" s="556"/>
      <c r="AI41" s="556"/>
      <c r="AJ41" s="556"/>
      <c r="AL41" s="556"/>
      <c r="AM41" s="556"/>
      <c r="AN41" s="556"/>
      <c r="AO41" s="556"/>
      <c r="AP41" s="556"/>
    </row>
    <row r="42" spans="2:42" s="70" customFormat="1" ht="15" customHeight="1">
      <c r="B42" s="146">
        <v>15</v>
      </c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90"/>
      <c r="R42" s="488"/>
      <c r="S42" s="488"/>
      <c r="T42" s="488"/>
      <c r="U42" s="488"/>
      <c r="V42" s="488"/>
      <c r="W42" s="488"/>
      <c r="X42" s="488"/>
      <c r="Y42" s="90"/>
      <c r="Z42" s="556"/>
      <c r="AA42" s="556"/>
      <c r="AB42" s="556"/>
      <c r="AC42" s="556"/>
      <c r="AD42" s="556"/>
      <c r="AF42" s="556"/>
      <c r="AG42" s="556"/>
      <c r="AH42" s="556"/>
      <c r="AI42" s="556"/>
      <c r="AJ42" s="556"/>
      <c r="AL42" s="556"/>
      <c r="AM42" s="556"/>
      <c r="AN42" s="556"/>
      <c r="AO42" s="556"/>
      <c r="AP42" s="556"/>
    </row>
    <row r="43" spans="2:42" s="70" customFormat="1" ht="15" customHeight="1">
      <c r="B43" s="146">
        <v>16</v>
      </c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90"/>
      <c r="R43" s="488"/>
      <c r="S43" s="488"/>
      <c r="T43" s="488"/>
      <c r="U43" s="488"/>
      <c r="V43" s="488"/>
      <c r="W43" s="488"/>
      <c r="X43" s="488"/>
      <c r="Y43" s="90"/>
      <c r="Z43" s="556"/>
      <c r="AA43" s="556"/>
      <c r="AB43" s="556"/>
      <c r="AC43" s="556"/>
      <c r="AD43" s="556"/>
      <c r="AF43" s="556"/>
      <c r="AG43" s="556"/>
      <c r="AH43" s="556"/>
      <c r="AI43" s="556"/>
      <c r="AJ43" s="556"/>
      <c r="AL43" s="556"/>
      <c r="AM43" s="556"/>
      <c r="AN43" s="556"/>
      <c r="AO43" s="556"/>
      <c r="AP43" s="556"/>
    </row>
    <row r="44" spans="2:42" s="70" customFormat="1" ht="15" customHeight="1">
      <c r="B44" s="146">
        <v>17</v>
      </c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90"/>
      <c r="R44" s="488"/>
      <c r="S44" s="488"/>
      <c r="T44" s="488"/>
      <c r="U44" s="488"/>
      <c r="V44" s="488"/>
      <c r="W44" s="488"/>
      <c r="X44" s="488"/>
      <c r="Y44" s="90"/>
      <c r="Z44" s="556"/>
      <c r="AA44" s="556"/>
      <c r="AB44" s="556"/>
      <c r="AC44" s="556"/>
      <c r="AD44" s="556"/>
      <c r="AF44" s="556"/>
      <c r="AG44" s="556"/>
      <c r="AH44" s="556"/>
      <c r="AI44" s="556"/>
      <c r="AJ44" s="556"/>
      <c r="AL44" s="556"/>
      <c r="AM44" s="556"/>
      <c r="AN44" s="556"/>
      <c r="AO44" s="556"/>
      <c r="AP44" s="556"/>
    </row>
    <row r="45" spans="2:42" s="70" customFormat="1" ht="15" customHeight="1">
      <c r="B45" s="146">
        <v>18</v>
      </c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8"/>
      <c r="Q45" s="90"/>
      <c r="R45" s="488"/>
      <c r="S45" s="488"/>
      <c r="T45" s="488"/>
      <c r="U45" s="488"/>
      <c r="V45" s="488"/>
      <c r="W45" s="488"/>
      <c r="X45" s="488"/>
      <c r="Y45" s="90"/>
      <c r="Z45" s="556"/>
      <c r="AA45" s="556"/>
      <c r="AB45" s="556"/>
      <c r="AC45" s="556"/>
      <c r="AD45" s="556"/>
      <c r="AF45" s="556"/>
      <c r="AG45" s="556"/>
      <c r="AH45" s="556"/>
      <c r="AI45" s="556"/>
      <c r="AJ45" s="556"/>
      <c r="AL45" s="556"/>
      <c r="AM45" s="556"/>
      <c r="AN45" s="556"/>
      <c r="AO45" s="556"/>
      <c r="AP45" s="556"/>
    </row>
    <row r="46" spans="2:42" s="70" customFormat="1" ht="15" customHeight="1">
      <c r="B46" s="146">
        <v>19</v>
      </c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488"/>
      <c r="Q46" s="90"/>
      <c r="R46" s="488"/>
      <c r="S46" s="488"/>
      <c r="T46" s="488"/>
      <c r="U46" s="488"/>
      <c r="V46" s="488"/>
      <c r="W46" s="488"/>
      <c r="X46" s="488"/>
      <c r="Y46" s="90"/>
      <c r="Z46" s="556"/>
      <c r="AA46" s="556"/>
      <c r="AB46" s="556"/>
      <c r="AC46" s="556"/>
      <c r="AD46" s="556"/>
      <c r="AF46" s="556"/>
      <c r="AG46" s="556"/>
      <c r="AH46" s="556"/>
      <c r="AI46" s="556"/>
      <c r="AJ46" s="556"/>
      <c r="AL46" s="556"/>
      <c r="AM46" s="556"/>
      <c r="AN46" s="556"/>
      <c r="AO46" s="556"/>
      <c r="AP46" s="556"/>
    </row>
    <row r="47" spans="2:42" s="70" customFormat="1" ht="15" customHeight="1">
      <c r="B47" s="146">
        <v>20</v>
      </c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90"/>
      <c r="R47" s="488"/>
      <c r="S47" s="488"/>
      <c r="T47" s="488"/>
      <c r="U47" s="488"/>
      <c r="V47" s="488"/>
      <c r="W47" s="488"/>
      <c r="X47" s="488"/>
      <c r="Y47" s="90"/>
      <c r="Z47" s="556"/>
      <c r="AA47" s="556"/>
      <c r="AB47" s="556"/>
      <c r="AC47" s="556"/>
      <c r="AD47" s="556"/>
      <c r="AF47" s="556"/>
      <c r="AG47" s="556"/>
      <c r="AH47" s="556"/>
      <c r="AI47" s="556"/>
      <c r="AJ47" s="556"/>
      <c r="AL47" s="556"/>
      <c r="AM47" s="556"/>
      <c r="AN47" s="556"/>
      <c r="AO47" s="556"/>
      <c r="AP47" s="556"/>
    </row>
    <row r="48" spans="2:42" s="70" customFormat="1" ht="15" customHeight="1">
      <c r="B48" s="146">
        <v>21</v>
      </c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90"/>
      <c r="R48" s="488"/>
      <c r="S48" s="488"/>
      <c r="T48" s="488"/>
      <c r="U48" s="488"/>
      <c r="V48" s="488"/>
      <c r="W48" s="488"/>
      <c r="X48" s="488"/>
      <c r="Y48" s="90"/>
      <c r="Z48" s="556"/>
      <c r="AA48" s="556"/>
      <c r="AB48" s="556"/>
      <c r="AC48" s="556"/>
      <c r="AD48" s="556"/>
      <c r="AF48" s="556"/>
      <c r="AG48" s="556"/>
      <c r="AH48" s="556"/>
      <c r="AI48" s="556"/>
      <c r="AJ48" s="556"/>
      <c r="AL48" s="556"/>
      <c r="AM48" s="556"/>
      <c r="AN48" s="556"/>
      <c r="AO48" s="556"/>
      <c r="AP48" s="556"/>
    </row>
    <row r="49" spans="2:42" s="70" customFormat="1" ht="15" customHeight="1">
      <c r="B49" s="146">
        <v>22</v>
      </c>
      <c r="C49" s="488"/>
      <c r="D49" s="488"/>
      <c r="E49" s="488"/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488"/>
      <c r="Q49" s="90"/>
      <c r="R49" s="488"/>
      <c r="S49" s="488"/>
      <c r="T49" s="488"/>
      <c r="U49" s="488"/>
      <c r="V49" s="488"/>
      <c r="W49" s="488"/>
      <c r="X49" s="488"/>
      <c r="Y49" s="90"/>
      <c r="Z49" s="556"/>
      <c r="AA49" s="556"/>
      <c r="AB49" s="556"/>
      <c r="AC49" s="556"/>
      <c r="AD49" s="556"/>
      <c r="AF49" s="556"/>
      <c r="AG49" s="556"/>
      <c r="AH49" s="556"/>
      <c r="AI49" s="556"/>
      <c r="AJ49" s="556"/>
      <c r="AL49" s="556"/>
      <c r="AM49" s="556"/>
      <c r="AN49" s="556"/>
      <c r="AO49" s="556"/>
      <c r="AP49" s="556"/>
    </row>
    <row r="50" spans="2:42" s="70" customFormat="1" ht="15" customHeight="1">
      <c r="B50" s="146">
        <v>23</v>
      </c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90"/>
      <c r="R50" s="488"/>
      <c r="S50" s="488"/>
      <c r="T50" s="488"/>
      <c r="U50" s="488"/>
      <c r="V50" s="488"/>
      <c r="W50" s="488"/>
      <c r="X50" s="488"/>
      <c r="Y50" s="90"/>
      <c r="Z50" s="556"/>
      <c r="AA50" s="556"/>
      <c r="AB50" s="556"/>
      <c r="AC50" s="556"/>
      <c r="AD50" s="556"/>
      <c r="AF50" s="556"/>
      <c r="AG50" s="556"/>
      <c r="AH50" s="556"/>
      <c r="AI50" s="556"/>
      <c r="AJ50" s="556"/>
      <c r="AL50" s="556"/>
      <c r="AM50" s="556"/>
      <c r="AN50" s="556"/>
      <c r="AO50" s="556"/>
      <c r="AP50" s="556"/>
    </row>
    <row r="51" spans="2:42" s="70" customFormat="1" ht="15" customHeight="1">
      <c r="B51" s="146">
        <v>24</v>
      </c>
      <c r="C51" s="488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90"/>
      <c r="R51" s="488"/>
      <c r="S51" s="488"/>
      <c r="T51" s="488"/>
      <c r="U51" s="488"/>
      <c r="V51" s="488"/>
      <c r="W51" s="488"/>
      <c r="X51" s="488"/>
      <c r="Y51" s="90"/>
      <c r="Z51" s="556"/>
      <c r="AA51" s="556"/>
      <c r="AB51" s="556"/>
      <c r="AC51" s="556"/>
      <c r="AD51" s="556"/>
      <c r="AF51" s="556"/>
      <c r="AG51" s="556"/>
      <c r="AH51" s="556"/>
      <c r="AI51" s="556"/>
      <c r="AJ51" s="556"/>
      <c r="AL51" s="556"/>
      <c r="AM51" s="556"/>
      <c r="AN51" s="556"/>
      <c r="AO51" s="556"/>
      <c r="AP51" s="556"/>
    </row>
    <row r="52" spans="2:42" s="70" customFormat="1" ht="15" customHeight="1">
      <c r="B52" s="146">
        <v>25</v>
      </c>
      <c r="C52" s="488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488"/>
      <c r="Q52" s="90"/>
      <c r="R52" s="488"/>
      <c r="S52" s="488"/>
      <c r="T52" s="488"/>
      <c r="U52" s="488"/>
      <c r="V52" s="488"/>
      <c r="W52" s="488"/>
      <c r="X52" s="488"/>
      <c r="Y52" s="90"/>
      <c r="Z52" s="556"/>
      <c r="AA52" s="556"/>
      <c r="AB52" s="556"/>
      <c r="AC52" s="556"/>
      <c r="AD52" s="556"/>
      <c r="AF52" s="556"/>
      <c r="AG52" s="556"/>
      <c r="AH52" s="556"/>
      <c r="AI52" s="556"/>
      <c r="AJ52" s="556"/>
      <c r="AL52" s="556"/>
      <c r="AM52" s="556"/>
      <c r="AN52" s="556"/>
      <c r="AO52" s="556"/>
      <c r="AP52" s="556"/>
    </row>
    <row r="53" spans="2:42" s="70" customFormat="1" ht="15" customHeight="1">
      <c r="B53" s="146">
        <v>26</v>
      </c>
      <c r="C53" s="488"/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8"/>
      <c r="Q53" s="90"/>
      <c r="R53" s="488"/>
      <c r="S53" s="488"/>
      <c r="T53" s="488"/>
      <c r="U53" s="488"/>
      <c r="V53" s="488"/>
      <c r="W53" s="488"/>
      <c r="X53" s="488"/>
      <c r="Y53" s="90"/>
      <c r="Z53" s="556"/>
      <c r="AA53" s="556"/>
      <c r="AB53" s="556"/>
      <c r="AC53" s="556"/>
      <c r="AD53" s="556"/>
      <c r="AF53" s="556"/>
      <c r="AG53" s="556"/>
      <c r="AH53" s="556"/>
      <c r="AI53" s="556"/>
      <c r="AJ53" s="556"/>
      <c r="AL53" s="556"/>
      <c r="AM53" s="556"/>
      <c r="AN53" s="556"/>
      <c r="AO53" s="556"/>
      <c r="AP53" s="556"/>
    </row>
    <row r="54" spans="2:42" s="70" customFormat="1" ht="15" customHeight="1">
      <c r="B54" s="146">
        <v>27</v>
      </c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8"/>
      <c r="Q54" s="90"/>
      <c r="R54" s="488"/>
      <c r="S54" s="488"/>
      <c r="T54" s="488"/>
      <c r="U54" s="488"/>
      <c r="V54" s="488"/>
      <c r="W54" s="488"/>
      <c r="X54" s="488"/>
      <c r="Y54" s="90"/>
      <c r="Z54" s="556"/>
      <c r="AA54" s="556"/>
      <c r="AB54" s="556"/>
      <c r="AC54" s="556"/>
      <c r="AD54" s="556"/>
      <c r="AF54" s="556"/>
      <c r="AG54" s="556"/>
      <c r="AH54" s="556"/>
      <c r="AI54" s="556"/>
      <c r="AJ54" s="556"/>
      <c r="AL54" s="556"/>
      <c r="AM54" s="556"/>
      <c r="AN54" s="556"/>
      <c r="AO54" s="556"/>
      <c r="AP54" s="556"/>
    </row>
    <row r="55" spans="2:42" s="70" customFormat="1" ht="15" customHeight="1">
      <c r="B55" s="146">
        <v>28</v>
      </c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90"/>
      <c r="R55" s="488"/>
      <c r="S55" s="488"/>
      <c r="T55" s="488"/>
      <c r="U55" s="488"/>
      <c r="V55" s="488"/>
      <c r="W55" s="488"/>
      <c r="X55" s="488"/>
      <c r="Y55" s="90"/>
      <c r="Z55" s="556"/>
      <c r="AA55" s="556"/>
      <c r="AB55" s="556"/>
      <c r="AC55" s="556"/>
      <c r="AD55" s="556"/>
      <c r="AF55" s="556"/>
      <c r="AG55" s="556"/>
      <c r="AH55" s="556"/>
      <c r="AI55" s="556"/>
      <c r="AJ55" s="556"/>
      <c r="AL55" s="556"/>
      <c r="AM55" s="556"/>
      <c r="AN55" s="556"/>
      <c r="AO55" s="556"/>
      <c r="AP55" s="556"/>
    </row>
    <row r="56" spans="2:42" s="70" customFormat="1" ht="15" customHeight="1">
      <c r="B56" s="146">
        <v>29</v>
      </c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90"/>
      <c r="R56" s="488"/>
      <c r="S56" s="488"/>
      <c r="T56" s="488"/>
      <c r="U56" s="488"/>
      <c r="V56" s="488"/>
      <c r="W56" s="488"/>
      <c r="X56" s="488"/>
      <c r="Y56" s="90"/>
      <c r="Z56" s="556"/>
      <c r="AA56" s="556"/>
      <c r="AB56" s="556"/>
      <c r="AC56" s="556"/>
      <c r="AD56" s="556"/>
      <c r="AF56" s="556"/>
      <c r="AG56" s="556"/>
      <c r="AH56" s="556"/>
      <c r="AI56" s="556"/>
      <c r="AJ56" s="556"/>
      <c r="AL56" s="556"/>
      <c r="AM56" s="556"/>
      <c r="AN56" s="556"/>
      <c r="AO56" s="556"/>
      <c r="AP56" s="556"/>
    </row>
    <row r="57" spans="2:42" s="70" customFormat="1" ht="15" customHeight="1">
      <c r="B57" s="146">
        <v>30</v>
      </c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90"/>
      <c r="R57" s="488"/>
      <c r="S57" s="488"/>
      <c r="T57" s="488"/>
      <c r="U57" s="488"/>
      <c r="V57" s="488"/>
      <c r="W57" s="488"/>
      <c r="X57" s="488"/>
      <c r="Y57" s="90"/>
      <c r="Z57" s="556"/>
      <c r="AA57" s="556"/>
      <c r="AB57" s="556"/>
      <c r="AC57" s="556"/>
      <c r="AD57" s="556"/>
      <c r="AF57" s="556"/>
      <c r="AG57" s="556"/>
      <c r="AH57" s="556"/>
      <c r="AI57" s="556"/>
      <c r="AJ57" s="556"/>
      <c r="AL57" s="556"/>
      <c r="AM57" s="556"/>
      <c r="AN57" s="556"/>
      <c r="AO57" s="556"/>
      <c r="AP57" s="556"/>
    </row>
    <row r="58" spans="2:42" s="70" customFormat="1" ht="15" customHeight="1">
      <c r="B58" s="146">
        <v>31</v>
      </c>
      <c r="C58" s="488"/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488"/>
      <c r="Q58" s="90"/>
      <c r="R58" s="488"/>
      <c r="S58" s="488"/>
      <c r="T58" s="488"/>
      <c r="U58" s="488"/>
      <c r="V58" s="488"/>
      <c r="W58" s="488"/>
      <c r="X58" s="488"/>
      <c r="Y58" s="90"/>
      <c r="Z58" s="556"/>
      <c r="AA58" s="556"/>
      <c r="AB58" s="556"/>
      <c r="AC58" s="556"/>
      <c r="AD58" s="556"/>
      <c r="AF58" s="556"/>
      <c r="AG58" s="556"/>
      <c r="AH58" s="556"/>
      <c r="AI58" s="556"/>
      <c r="AJ58" s="556"/>
      <c r="AL58" s="556"/>
      <c r="AM58" s="556"/>
      <c r="AN58" s="556"/>
      <c r="AO58" s="556"/>
      <c r="AP58" s="556"/>
    </row>
    <row r="59" spans="2:42" s="70" customFormat="1" ht="15" customHeight="1">
      <c r="B59" s="146">
        <v>32</v>
      </c>
      <c r="C59" s="488"/>
      <c r="D59" s="488"/>
      <c r="E59" s="488"/>
      <c r="F59" s="488"/>
      <c r="G59" s="488"/>
      <c r="H59" s="488"/>
      <c r="I59" s="488"/>
      <c r="J59" s="488"/>
      <c r="K59" s="488"/>
      <c r="L59" s="488"/>
      <c r="M59" s="488"/>
      <c r="N59" s="488"/>
      <c r="O59" s="488"/>
      <c r="P59" s="488"/>
      <c r="Q59" s="90"/>
      <c r="R59" s="488"/>
      <c r="S59" s="488"/>
      <c r="T59" s="488"/>
      <c r="U59" s="488"/>
      <c r="V59" s="488"/>
      <c r="W59" s="488"/>
      <c r="X59" s="488"/>
      <c r="Y59" s="90"/>
      <c r="Z59" s="556"/>
      <c r="AA59" s="556"/>
      <c r="AB59" s="556"/>
      <c r="AC59" s="556"/>
      <c r="AD59" s="556"/>
      <c r="AF59" s="556"/>
      <c r="AG59" s="556"/>
      <c r="AH59" s="556"/>
      <c r="AI59" s="556"/>
      <c r="AJ59" s="556"/>
      <c r="AL59" s="556"/>
      <c r="AM59" s="556"/>
      <c r="AN59" s="556"/>
      <c r="AO59" s="556"/>
      <c r="AP59" s="556"/>
    </row>
    <row r="60" spans="2:42" s="70" customFormat="1" ht="15" customHeight="1">
      <c r="B60" s="146">
        <v>33</v>
      </c>
      <c r="C60" s="488"/>
      <c r="D60" s="488"/>
      <c r="E60" s="488"/>
      <c r="F60" s="488"/>
      <c r="G60" s="488"/>
      <c r="H60" s="488"/>
      <c r="I60" s="488"/>
      <c r="J60" s="488"/>
      <c r="K60" s="488"/>
      <c r="L60" s="488"/>
      <c r="M60" s="488"/>
      <c r="N60" s="488"/>
      <c r="O60" s="488"/>
      <c r="P60" s="488"/>
      <c r="Q60" s="90"/>
      <c r="R60" s="488"/>
      <c r="S60" s="488"/>
      <c r="T60" s="488"/>
      <c r="U60" s="488"/>
      <c r="V60" s="488"/>
      <c r="W60" s="488"/>
      <c r="X60" s="488"/>
      <c r="Y60" s="90"/>
      <c r="Z60" s="556"/>
      <c r="AA60" s="556"/>
      <c r="AB60" s="556"/>
      <c r="AC60" s="556"/>
      <c r="AD60" s="556"/>
      <c r="AF60" s="556"/>
      <c r="AG60" s="556"/>
      <c r="AH60" s="556"/>
      <c r="AI60" s="556"/>
      <c r="AJ60" s="556"/>
      <c r="AL60" s="556"/>
      <c r="AM60" s="556"/>
      <c r="AN60" s="556"/>
      <c r="AO60" s="556"/>
      <c r="AP60" s="556"/>
    </row>
    <row r="61" spans="2:42" s="70" customFormat="1" ht="15" customHeight="1">
      <c r="B61" s="146">
        <v>34</v>
      </c>
      <c r="C61" s="488"/>
      <c r="D61" s="488"/>
      <c r="E61" s="488"/>
      <c r="F61" s="488"/>
      <c r="G61" s="488"/>
      <c r="H61" s="488"/>
      <c r="I61" s="488"/>
      <c r="J61" s="488"/>
      <c r="K61" s="488"/>
      <c r="L61" s="488"/>
      <c r="M61" s="488"/>
      <c r="N61" s="488"/>
      <c r="O61" s="488"/>
      <c r="P61" s="488"/>
      <c r="Q61" s="90"/>
      <c r="R61" s="488"/>
      <c r="S61" s="488"/>
      <c r="T61" s="488"/>
      <c r="U61" s="488"/>
      <c r="V61" s="488"/>
      <c r="W61" s="488"/>
      <c r="X61" s="488"/>
      <c r="Y61" s="90"/>
      <c r="Z61" s="556"/>
      <c r="AA61" s="556"/>
      <c r="AB61" s="556"/>
      <c r="AC61" s="556"/>
      <c r="AD61" s="556"/>
      <c r="AF61" s="556"/>
      <c r="AG61" s="556"/>
      <c r="AH61" s="556"/>
      <c r="AI61" s="556"/>
      <c r="AJ61" s="556"/>
      <c r="AL61" s="556"/>
      <c r="AM61" s="556"/>
      <c r="AN61" s="556"/>
      <c r="AO61" s="556"/>
      <c r="AP61" s="556"/>
    </row>
    <row r="62" spans="2:42" s="70" customFormat="1" ht="15" customHeight="1">
      <c r="B62" s="146">
        <v>35</v>
      </c>
      <c r="C62" s="488"/>
      <c r="D62" s="488"/>
      <c r="E62" s="488"/>
      <c r="F62" s="488"/>
      <c r="G62" s="488"/>
      <c r="H62" s="488"/>
      <c r="I62" s="488"/>
      <c r="J62" s="488"/>
      <c r="K62" s="488"/>
      <c r="L62" s="488"/>
      <c r="M62" s="488"/>
      <c r="N62" s="488"/>
      <c r="O62" s="488"/>
      <c r="P62" s="488"/>
      <c r="Q62" s="90"/>
      <c r="R62" s="488"/>
      <c r="S62" s="488"/>
      <c r="T62" s="488"/>
      <c r="U62" s="488"/>
      <c r="V62" s="488"/>
      <c r="W62" s="488"/>
      <c r="X62" s="488"/>
      <c r="Y62" s="90"/>
      <c r="Z62" s="556"/>
      <c r="AA62" s="556"/>
      <c r="AB62" s="556"/>
      <c r="AC62" s="556"/>
      <c r="AD62" s="556"/>
      <c r="AF62" s="556"/>
      <c r="AG62" s="556"/>
      <c r="AH62" s="556"/>
      <c r="AI62" s="556"/>
      <c r="AJ62" s="556"/>
      <c r="AL62" s="556"/>
      <c r="AM62" s="556"/>
      <c r="AN62" s="556"/>
      <c r="AO62" s="556"/>
      <c r="AP62" s="556"/>
    </row>
    <row r="63" spans="2:42" s="70" customFormat="1" ht="15" customHeight="1">
      <c r="B63" s="146">
        <v>36</v>
      </c>
      <c r="C63" s="488"/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488"/>
      <c r="Q63" s="90"/>
      <c r="R63" s="488"/>
      <c r="S63" s="488"/>
      <c r="T63" s="488"/>
      <c r="U63" s="488"/>
      <c r="V63" s="488"/>
      <c r="W63" s="488"/>
      <c r="X63" s="488"/>
      <c r="Y63" s="90"/>
      <c r="Z63" s="556"/>
      <c r="AA63" s="556"/>
      <c r="AB63" s="556"/>
      <c r="AC63" s="556"/>
      <c r="AD63" s="556"/>
      <c r="AF63" s="556"/>
      <c r="AG63" s="556"/>
      <c r="AH63" s="556"/>
      <c r="AI63" s="556"/>
      <c r="AJ63" s="556"/>
      <c r="AL63" s="556"/>
      <c r="AM63" s="556"/>
      <c r="AN63" s="556"/>
      <c r="AO63" s="556"/>
      <c r="AP63" s="556"/>
    </row>
    <row r="64" spans="2:42" s="70" customFormat="1" ht="15" customHeight="1">
      <c r="B64" s="146">
        <v>37</v>
      </c>
      <c r="C64" s="488"/>
      <c r="D64" s="488"/>
      <c r="E64" s="488"/>
      <c r="F64" s="488"/>
      <c r="G64" s="488"/>
      <c r="H64" s="488"/>
      <c r="I64" s="488"/>
      <c r="J64" s="488"/>
      <c r="K64" s="488"/>
      <c r="L64" s="488"/>
      <c r="M64" s="488"/>
      <c r="N64" s="488"/>
      <c r="O64" s="488"/>
      <c r="P64" s="488"/>
      <c r="Q64" s="90"/>
      <c r="R64" s="488"/>
      <c r="S64" s="488"/>
      <c r="T64" s="488"/>
      <c r="U64" s="488"/>
      <c r="V64" s="488"/>
      <c r="W64" s="488"/>
      <c r="X64" s="488"/>
      <c r="Y64" s="90"/>
      <c r="Z64" s="556"/>
      <c r="AA64" s="556"/>
      <c r="AB64" s="556"/>
      <c r="AC64" s="556"/>
      <c r="AD64" s="556"/>
      <c r="AF64" s="556"/>
      <c r="AG64" s="556"/>
      <c r="AH64" s="556"/>
      <c r="AI64" s="556"/>
      <c r="AJ64" s="556"/>
      <c r="AL64" s="556"/>
      <c r="AM64" s="556"/>
      <c r="AN64" s="556"/>
      <c r="AO64" s="556"/>
      <c r="AP64" s="556"/>
    </row>
    <row r="65" spans="2:42" s="70" customFormat="1" ht="15" customHeight="1">
      <c r="B65" s="146">
        <v>38</v>
      </c>
      <c r="C65" s="488"/>
      <c r="D65" s="488"/>
      <c r="E65" s="488"/>
      <c r="F65" s="488"/>
      <c r="G65" s="488"/>
      <c r="H65" s="488"/>
      <c r="I65" s="488"/>
      <c r="J65" s="488"/>
      <c r="K65" s="488"/>
      <c r="L65" s="488"/>
      <c r="M65" s="488"/>
      <c r="N65" s="488"/>
      <c r="O65" s="488"/>
      <c r="P65" s="488"/>
      <c r="Q65" s="90"/>
      <c r="R65" s="488"/>
      <c r="S65" s="488"/>
      <c r="T65" s="488"/>
      <c r="U65" s="488"/>
      <c r="V65" s="488"/>
      <c r="W65" s="488"/>
      <c r="X65" s="488"/>
      <c r="Y65" s="90"/>
      <c r="Z65" s="556"/>
      <c r="AA65" s="556"/>
      <c r="AB65" s="556"/>
      <c r="AC65" s="556"/>
      <c r="AD65" s="556"/>
      <c r="AF65" s="556"/>
      <c r="AG65" s="556"/>
      <c r="AH65" s="556"/>
      <c r="AI65" s="556"/>
      <c r="AJ65" s="556"/>
      <c r="AL65" s="556"/>
      <c r="AM65" s="556"/>
      <c r="AN65" s="556"/>
      <c r="AO65" s="556"/>
      <c r="AP65" s="556"/>
    </row>
    <row r="66" spans="2:42" s="70" customFormat="1" ht="15" customHeight="1">
      <c r="B66" s="146">
        <v>39</v>
      </c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488"/>
      <c r="Q66" s="90"/>
      <c r="R66" s="488"/>
      <c r="S66" s="488"/>
      <c r="T66" s="488"/>
      <c r="U66" s="488"/>
      <c r="V66" s="488"/>
      <c r="W66" s="488"/>
      <c r="X66" s="488"/>
      <c r="Y66" s="90"/>
      <c r="Z66" s="556"/>
      <c r="AA66" s="556"/>
      <c r="AB66" s="556"/>
      <c r="AC66" s="556"/>
      <c r="AD66" s="556"/>
      <c r="AF66" s="556"/>
      <c r="AG66" s="556"/>
      <c r="AH66" s="556"/>
      <c r="AI66" s="556"/>
      <c r="AJ66" s="556"/>
      <c r="AL66" s="556"/>
      <c r="AM66" s="556"/>
      <c r="AN66" s="556"/>
      <c r="AO66" s="556"/>
      <c r="AP66" s="556"/>
    </row>
    <row r="67" spans="2:42" s="70" customFormat="1" ht="15" customHeight="1">
      <c r="B67" s="146">
        <v>40</v>
      </c>
      <c r="C67" s="488"/>
      <c r="D67" s="488"/>
      <c r="E67" s="488"/>
      <c r="F67" s="488"/>
      <c r="G67" s="488"/>
      <c r="H67" s="488"/>
      <c r="I67" s="488"/>
      <c r="J67" s="488"/>
      <c r="K67" s="488"/>
      <c r="L67" s="488"/>
      <c r="M67" s="488"/>
      <c r="N67" s="488"/>
      <c r="O67" s="488"/>
      <c r="P67" s="488"/>
      <c r="Q67" s="90"/>
      <c r="R67" s="488"/>
      <c r="S67" s="488"/>
      <c r="T67" s="488"/>
      <c r="U67" s="488"/>
      <c r="V67" s="488"/>
      <c r="W67" s="488"/>
      <c r="X67" s="488"/>
      <c r="Y67" s="90"/>
      <c r="Z67" s="556"/>
      <c r="AA67" s="556"/>
      <c r="AB67" s="556"/>
      <c r="AC67" s="556"/>
      <c r="AD67" s="556"/>
      <c r="AF67" s="556"/>
      <c r="AG67" s="556"/>
      <c r="AH67" s="556"/>
      <c r="AI67" s="556"/>
      <c r="AJ67" s="556"/>
      <c r="AL67" s="556"/>
      <c r="AM67" s="556"/>
      <c r="AN67" s="556"/>
      <c r="AO67" s="556"/>
      <c r="AP67" s="556"/>
    </row>
    <row r="68" spans="2:42" s="126" customFormat="1" ht="15" customHeight="1">
      <c r="B68" s="147" t="s">
        <v>136</v>
      </c>
      <c r="C68" s="488"/>
      <c r="D68" s="488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123"/>
      <c r="R68" s="488"/>
      <c r="S68" s="488"/>
      <c r="T68" s="488"/>
      <c r="U68" s="488"/>
      <c r="V68" s="488"/>
      <c r="W68" s="488"/>
      <c r="X68" s="488"/>
      <c r="Y68" s="123"/>
      <c r="Z68" s="556"/>
      <c r="AA68" s="556"/>
      <c r="AB68" s="556"/>
      <c r="AC68" s="556"/>
      <c r="AD68" s="556"/>
      <c r="AF68" s="556"/>
      <c r="AG68" s="556"/>
      <c r="AH68" s="556"/>
      <c r="AI68" s="556"/>
      <c r="AJ68" s="556"/>
      <c r="AL68" s="556"/>
      <c r="AM68" s="556"/>
      <c r="AN68" s="556"/>
      <c r="AO68" s="556"/>
      <c r="AP68" s="556"/>
    </row>
    <row r="69" spans="2:42" s="148" customFormat="1">
      <c r="B69" s="149"/>
    </row>
    <row r="70" spans="2:42" s="148" customFormat="1"/>
    <row r="71" spans="2:42">
      <c r="B71" t="s">
        <v>137</v>
      </c>
    </row>
    <row r="72" spans="2:42">
      <c r="B72" t="s">
        <v>138</v>
      </c>
    </row>
  </sheetData>
  <sheetProtection selectLockedCells="1" selectUnlockedCells="1"/>
  <mergeCells count="240">
    <mergeCell ref="C68:P68"/>
    <mergeCell ref="R68:X68"/>
    <mergeCell ref="Z68:AD68"/>
    <mergeCell ref="AF68:AJ68"/>
    <mergeCell ref="AL68:AP68"/>
    <mergeCell ref="C66:P66"/>
    <mergeCell ref="R66:X66"/>
    <mergeCell ref="Z66:AD66"/>
    <mergeCell ref="AF66:AJ66"/>
    <mergeCell ref="AL66:AP66"/>
    <mergeCell ref="C67:P67"/>
    <mergeCell ref="R67:X67"/>
    <mergeCell ref="Z67:AD67"/>
    <mergeCell ref="AF67:AJ67"/>
    <mergeCell ref="AL67:AP67"/>
    <mergeCell ref="C64:P64"/>
    <mergeCell ref="R64:X64"/>
    <mergeCell ref="Z64:AD64"/>
    <mergeCell ref="AF64:AJ64"/>
    <mergeCell ref="AL64:AP64"/>
    <mergeCell ref="C65:P65"/>
    <mergeCell ref="R65:X65"/>
    <mergeCell ref="Z65:AD65"/>
    <mergeCell ref="AF65:AJ65"/>
    <mergeCell ref="AL65:AP65"/>
    <mergeCell ref="C62:P62"/>
    <mergeCell ref="R62:X62"/>
    <mergeCell ref="Z62:AD62"/>
    <mergeCell ref="AF62:AJ62"/>
    <mergeCell ref="AL62:AP62"/>
    <mergeCell ref="C63:P63"/>
    <mergeCell ref="R63:X63"/>
    <mergeCell ref="Z63:AD63"/>
    <mergeCell ref="AF63:AJ63"/>
    <mergeCell ref="AL63:AP63"/>
    <mergeCell ref="C60:P60"/>
    <mergeCell ref="R60:X60"/>
    <mergeCell ref="Z60:AD60"/>
    <mergeCell ref="AF60:AJ60"/>
    <mergeCell ref="AL60:AP60"/>
    <mergeCell ref="C61:P61"/>
    <mergeCell ref="R61:X61"/>
    <mergeCell ref="Z61:AD61"/>
    <mergeCell ref="AF61:AJ61"/>
    <mergeCell ref="AL61:AP61"/>
    <mergeCell ref="C58:P58"/>
    <mergeCell ref="R58:X58"/>
    <mergeCell ref="Z58:AD58"/>
    <mergeCell ref="AF58:AJ58"/>
    <mergeCell ref="AL58:AP58"/>
    <mergeCell ref="C59:P59"/>
    <mergeCell ref="R59:X59"/>
    <mergeCell ref="Z59:AD59"/>
    <mergeCell ref="AF59:AJ59"/>
    <mergeCell ref="AL59:AP59"/>
    <mergeCell ref="C56:P56"/>
    <mergeCell ref="R56:X56"/>
    <mergeCell ref="Z56:AD56"/>
    <mergeCell ref="AF56:AJ56"/>
    <mergeCell ref="AL56:AP56"/>
    <mergeCell ref="C57:P57"/>
    <mergeCell ref="R57:X57"/>
    <mergeCell ref="Z57:AD57"/>
    <mergeCell ref="AF57:AJ57"/>
    <mergeCell ref="AL57:AP57"/>
    <mergeCell ref="C54:P54"/>
    <mergeCell ref="R54:X54"/>
    <mergeCell ref="Z54:AD54"/>
    <mergeCell ref="AF54:AJ54"/>
    <mergeCell ref="AL54:AP54"/>
    <mergeCell ref="C55:P55"/>
    <mergeCell ref="R55:X55"/>
    <mergeCell ref="Z55:AD55"/>
    <mergeCell ref="AF55:AJ55"/>
    <mergeCell ref="AL55:AP55"/>
    <mergeCell ref="C52:P52"/>
    <mergeCell ref="R52:X52"/>
    <mergeCell ref="Z52:AD52"/>
    <mergeCell ref="AF52:AJ52"/>
    <mergeCell ref="AL52:AP52"/>
    <mergeCell ref="C53:P53"/>
    <mergeCell ref="R53:X53"/>
    <mergeCell ref="Z53:AD53"/>
    <mergeCell ref="AF53:AJ53"/>
    <mergeCell ref="AL53:AP53"/>
    <mergeCell ref="C50:P50"/>
    <mergeCell ref="R50:X50"/>
    <mergeCell ref="Z50:AD50"/>
    <mergeCell ref="AF50:AJ50"/>
    <mergeCell ref="AL50:AP50"/>
    <mergeCell ref="C51:P51"/>
    <mergeCell ref="R51:X51"/>
    <mergeCell ref="Z51:AD51"/>
    <mergeCell ref="AF51:AJ51"/>
    <mergeCell ref="AL51:AP51"/>
    <mergeCell ref="C48:P48"/>
    <mergeCell ref="R48:X48"/>
    <mergeCell ref="Z48:AD48"/>
    <mergeCell ref="AF48:AJ48"/>
    <mergeCell ref="AL48:AP48"/>
    <mergeCell ref="C49:P49"/>
    <mergeCell ref="R49:X49"/>
    <mergeCell ref="Z49:AD49"/>
    <mergeCell ref="AF49:AJ49"/>
    <mergeCell ref="AL49:AP49"/>
    <mergeCell ref="C46:P46"/>
    <mergeCell ref="R46:X46"/>
    <mergeCell ref="Z46:AD46"/>
    <mergeCell ref="AF46:AJ46"/>
    <mergeCell ref="AL46:AP46"/>
    <mergeCell ref="C47:P47"/>
    <mergeCell ref="R47:X47"/>
    <mergeCell ref="Z47:AD47"/>
    <mergeCell ref="AF47:AJ47"/>
    <mergeCell ref="AL47:AP47"/>
    <mergeCell ref="C44:P44"/>
    <mergeCell ref="R44:X44"/>
    <mergeCell ref="Z44:AD44"/>
    <mergeCell ref="AF44:AJ44"/>
    <mergeCell ref="AL44:AP44"/>
    <mergeCell ref="C45:P45"/>
    <mergeCell ref="R45:X45"/>
    <mergeCell ref="Z45:AD45"/>
    <mergeCell ref="AF45:AJ45"/>
    <mergeCell ref="AL45:AP45"/>
    <mergeCell ref="C42:P42"/>
    <mergeCell ref="R42:X42"/>
    <mergeCell ref="Z42:AD42"/>
    <mergeCell ref="AF42:AJ42"/>
    <mergeCell ref="AL42:AP42"/>
    <mergeCell ref="C43:P43"/>
    <mergeCell ref="R43:X43"/>
    <mergeCell ref="Z43:AD43"/>
    <mergeCell ref="AF43:AJ43"/>
    <mergeCell ref="AL43:AP43"/>
    <mergeCell ref="C40:P40"/>
    <mergeCell ref="R40:X40"/>
    <mergeCell ref="Z40:AD40"/>
    <mergeCell ref="AF40:AJ40"/>
    <mergeCell ref="AL40:AP40"/>
    <mergeCell ref="C41:P41"/>
    <mergeCell ref="R41:X41"/>
    <mergeCell ref="Z41:AD41"/>
    <mergeCell ref="AF41:AJ41"/>
    <mergeCell ref="AL41:AP41"/>
    <mergeCell ref="C38:P38"/>
    <mergeCell ref="R38:X38"/>
    <mergeCell ref="Z38:AD38"/>
    <mergeCell ref="AF38:AJ38"/>
    <mergeCell ref="AL38:AP38"/>
    <mergeCell ref="C39:P39"/>
    <mergeCell ref="R39:X39"/>
    <mergeCell ref="Z39:AD39"/>
    <mergeCell ref="AF39:AJ39"/>
    <mergeCell ref="AL39:AP39"/>
    <mergeCell ref="C36:P36"/>
    <mergeCell ref="R36:X36"/>
    <mergeCell ref="Z36:AD36"/>
    <mergeCell ref="AF36:AJ36"/>
    <mergeCell ref="AL36:AP36"/>
    <mergeCell ref="C37:P37"/>
    <mergeCell ref="R37:X37"/>
    <mergeCell ref="Z37:AD37"/>
    <mergeCell ref="AF37:AJ37"/>
    <mergeCell ref="AL37:AP37"/>
    <mergeCell ref="C34:P34"/>
    <mergeCell ref="R34:X34"/>
    <mergeCell ref="Z34:AD34"/>
    <mergeCell ref="AF34:AJ34"/>
    <mergeCell ref="AL34:AP34"/>
    <mergeCell ref="C35:P35"/>
    <mergeCell ref="R35:X35"/>
    <mergeCell ref="Z35:AD35"/>
    <mergeCell ref="AF35:AJ35"/>
    <mergeCell ref="AL35:AP35"/>
    <mergeCell ref="C32:P32"/>
    <mergeCell ref="R32:X32"/>
    <mergeCell ref="Z32:AD32"/>
    <mergeCell ref="AF32:AJ32"/>
    <mergeCell ref="AL32:AP32"/>
    <mergeCell ref="C33:P33"/>
    <mergeCell ref="R33:X33"/>
    <mergeCell ref="Z33:AD33"/>
    <mergeCell ref="AF33:AJ33"/>
    <mergeCell ref="AL33:AP33"/>
    <mergeCell ref="C30:P30"/>
    <mergeCell ref="R30:X30"/>
    <mergeCell ref="Z30:AD30"/>
    <mergeCell ref="AF30:AJ30"/>
    <mergeCell ref="AL30:AP30"/>
    <mergeCell ref="C31:P31"/>
    <mergeCell ref="R31:X31"/>
    <mergeCell ref="Z31:AD31"/>
    <mergeCell ref="AF31:AJ31"/>
    <mergeCell ref="AL31:AP31"/>
    <mergeCell ref="AL28:AP28"/>
    <mergeCell ref="C29:P29"/>
    <mergeCell ref="R29:X29"/>
    <mergeCell ref="Z29:AD29"/>
    <mergeCell ref="AF29:AJ29"/>
    <mergeCell ref="C28:P28"/>
    <mergeCell ref="R28:X28"/>
    <mergeCell ref="Z28:AD28"/>
    <mergeCell ref="AF28:AJ28"/>
    <mergeCell ref="R18:X18"/>
    <mergeCell ref="Z18:AD18"/>
    <mergeCell ref="AF18:AJ18"/>
    <mergeCell ref="AL29:AP29"/>
    <mergeCell ref="R21:X21"/>
    <mergeCell ref="Z21:AD21"/>
    <mergeCell ref="AF21:AJ21"/>
    <mergeCell ref="R22:X22"/>
    <mergeCell ref="R24:X24"/>
    <mergeCell ref="AL18:AP18"/>
    <mergeCell ref="AF19:AJ19"/>
    <mergeCell ref="R20:X20"/>
    <mergeCell ref="Z20:AD20"/>
    <mergeCell ref="AF20:AJ20"/>
    <mergeCell ref="R14:X14"/>
    <mergeCell ref="Z14:AD14"/>
    <mergeCell ref="AF14:AJ14"/>
    <mergeCell ref="AL14:AP14"/>
    <mergeCell ref="R16:X16"/>
    <mergeCell ref="AL12:AP12"/>
    <mergeCell ref="B3:AR3"/>
    <mergeCell ref="B8:P8"/>
    <mergeCell ref="R8:X8"/>
    <mergeCell ref="Z8:AD8"/>
    <mergeCell ref="AF8:AJ8"/>
    <mergeCell ref="AL8:AP8"/>
    <mergeCell ref="Z16:AD16"/>
    <mergeCell ref="AF16:AJ16"/>
    <mergeCell ref="AL16:AP16"/>
    <mergeCell ref="R10:X10"/>
    <mergeCell ref="Z10:AD10"/>
    <mergeCell ref="AF10:AJ10"/>
    <mergeCell ref="AL10:AP10"/>
    <mergeCell ref="R12:X12"/>
    <mergeCell ref="Z12:AD12"/>
    <mergeCell ref="AF12:AJ12"/>
  </mergeCells>
  <printOptions horizontalCentered="1"/>
  <pageMargins left="0.19652777777777777" right="0.19652777777777777" top="0.78749999999999998" bottom="0.78750000000000009" header="0.51181102362204722" footer="0.51180555555555562"/>
  <pageSetup paperSize="9" scale="67" firstPageNumber="0" orientation="portrait" horizontalDpi="300" verticalDpi="300" r:id="rId1"/>
  <headerFooter alignWithMargins="0">
    <oddFooter xml:space="preserve">&amp;LFAJV - Aide à la pré-production - 6 - Liste auteurs et collaborateurs&amp;C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9"/>
  <dimension ref="A1:AD106"/>
  <sheetViews>
    <sheetView showGridLines="0" view="pageBreakPreview" zoomScaleSheetLayoutView="100" workbookViewId="0">
      <selection activeCell="AG29" sqref="AG29"/>
    </sheetView>
  </sheetViews>
  <sheetFormatPr baseColWidth="10" defaultColWidth="11" defaultRowHeight="12.75"/>
  <cols>
    <col min="1" max="1" width="3.5703125" customWidth="1"/>
    <col min="2" max="3" width="5" customWidth="1"/>
    <col min="4" max="45" width="3.5703125" customWidth="1"/>
  </cols>
  <sheetData>
    <row r="1" spans="1:30" ht="39.75" customHeight="1"/>
    <row r="2" spans="1:30" ht="12" customHeight="1"/>
    <row r="3" spans="1:30" s="67" customFormat="1" ht="39.75" customHeight="1">
      <c r="B3" s="557" t="s">
        <v>139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</row>
    <row r="4" spans="1:30" s="67" customFormat="1" ht="17.25" customHeight="1">
      <c r="A4" s="150"/>
      <c r="B4" s="150"/>
      <c r="C4" s="150"/>
      <c r="D4" s="150"/>
      <c r="E4" s="150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0"/>
    </row>
    <row r="5" spans="1:30" s="67" customForma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</row>
    <row r="6" spans="1:30" s="67" customFormat="1" ht="24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566" t="s">
        <v>140</v>
      </c>
      <c r="Y6" s="566"/>
      <c r="Z6" s="566"/>
      <c r="AA6" s="566"/>
    </row>
    <row r="7" spans="1:30" s="68" customFormat="1" ht="12.7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30" s="103" customFormat="1" ht="15" customHeight="1">
      <c r="A8" s="152"/>
      <c r="B8" s="153" t="s">
        <v>141</v>
      </c>
      <c r="C8" s="153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2"/>
      <c r="AD8" s="155"/>
    </row>
    <row r="9" spans="1:30" s="157" customFormat="1" ht="7.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</row>
    <row r="10" spans="1:30" s="103" customFormat="1" ht="12.75" customHeight="1">
      <c r="A10" s="152"/>
      <c r="B10" s="152" t="s">
        <v>142</v>
      </c>
      <c r="C10" s="158"/>
      <c r="D10" s="158"/>
      <c r="E10" s="158"/>
      <c r="F10" s="152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2"/>
      <c r="X10" s="567">
        <v>0</v>
      </c>
      <c r="Y10" s="567"/>
      <c r="Z10" s="567"/>
      <c r="AA10" s="567"/>
    </row>
    <row r="11" spans="1:30" s="161" customFormat="1" ht="4.5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</row>
    <row r="12" spans="1:30" s="164" customFormat="1">
      <c r="A12" s="162"/>
      <c r="B12" s="163" t="s">
        <v>143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567">
        <v>0</v>
      </c>
      <c r="Y12" s="567"/>
      <c r="Z12" s="567"/>
      <c r="AA12" s="567"/>
    </row>
    <row r="13" spans="1:30" s="162" customFormat="1" ht="4.5" customHeight="1"/>
    <row r="14" spans="1:30" s="166" customFormat="1" ht="15" customHeight="1">
      <c r="A14" s="165"/>
      <c r="B14" s="568" t="s">
        <v>144</v>
      </c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165"/>
      <c r="X14" s="569">
        <f>SUM(X10:AA13)</f>
        <v>0</v>
      </c>
      <c r="Y14" s="569"/>
      <c r="Z14" s="569"/>
      <c r="AA14" s="569"/>
    </row>
    <row r="15" spans="1:30" s="103" customFormat="1">
      <c r="A15" s="15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52"/>
    </row>
    <row r="16" spans="1:30" s="103" customFormat="1">
      <c r="A16" s="15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52"/>
    </row>
    <row r="17" spans="1:30" s="103" customFormat="1">
      <c r="A17" s="152"/>
      <c r="B17" s="153" t="s">
        <v>145</v>
      </c>
      <c r="C17" s="153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2"/>
      <c r="AD17" s="155"/>
    </row>
    <row r="18" spans="1:30" s="157" customFormat="1" ht="7.5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30" s="103" customFormat="1" ht="12.75" customHeight="1">
      <c r="A19" s="152"/>
      <c r="B19" s="152" t="s">
        <v>142</v>
      </c>
      <c r="C19" s="158"/>
      <c r="D19" s="158"/>
      <c r="E19" s="158"/>
      <c r="F19" s="152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2"/>
      <c r="X19" s="567">
        <v>0</v>
      </c>
      <c r="Y19" s="567"/>
      <c r="Z19" s="567"/>
      <c r="AA19" s="567"/>
    </row>
    <row r="20" spans="1:30" s="161" customFormat="1" ht="4.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</row>
    <row r="21" spans="1:30" s="164" customFormat="1">
      <c r="A21" s="162"/>
      <c r="B21" s="163" t="s">
        <v>143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567">
        <v>0</v>
      </c>
      <c r="Y21" s="567"/>
      <c r="Z21" s="567"/>
      <c r="AA21" s="567"/>
    </row>
    <row r="22" spans="1:30" s="162" customFormat="1" ht="4.5" customHeight="1"/>
    <row r="23" spans="1:30" s="166" customFormat="1" ht="15" customHeight="1">
      <c r="A23" s="165"/>
      <c r="B23" s="568" t="s">
        <v>146</v>
      </c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568"/>
      <c r="P23" s="568"/>
      <c r="Q23" s="568"/>
      <c r="R23" s="568"/>
      <c r="S23" s="568"/>
      <c r="T23" s="568"/>
      <c r="U23" s="568"/>
      <c r="V23" s="568"/>
      <c r="W23" s="165"/>
      <c r="X23" s="569">
        <f>SUM(X19:AA22)</f>
        <v>0</v>
      </c>
      <c r="Y23" s="569"/>
      <c r="Z23" s="569"/>
      <c r="AA23" s="569"/>
    </row>
    <row r="24" spans="1:30" s="157" customForma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</row>
    <row r="25" spans="1:30" s="104" customFormat="1">
      <c r="A25" s="167"/>
      <c r="B25" s="159"/>
      <c r="C25" s="168"/>
      <c r="D25" s="168"/>
      <c r="E25" s="168"/>
      <c r="F25" s="168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8"/>
      <c r="R25" s="168"/>
      <c r="S25" s="168"/>
      <c r="T25" s="168"/>
      <c r="U25" s="168"/>
      <c r="V25" s="168"/>
      <c r="W25" s="167"/>
      <c r="X25" s="167"/>
      <c r="Y25" s="167"/>
      <c r="Z25" s="167"/>
      <c r="AA25" s="167"/>
      <c r="AB25" s="167"/>
      <c r="AC25" s="167"/>
      <c r="AD25" s="167"/>
    </row>
    <row r="26" spans="1:30" s="166" customFormat="1" ht="15" customHeight="1">
      <c r="A26" s="165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65"/>
      <c r="X26" s="171"/>
      <c r="Y26" s="171"/>
      <c r="Z26" s="171"/>
      <c r="AA26" s="171"/>
      <c r="AB26" s="165"/>
      <c r="AC26" s="165"/>
      <c r="AD26" s="165"/>
    </row>
    <row r="27" spans="1:30" s="104" customFormat="1">
      <c r="A27" s="167"/>
      <c r="B27" s="159"/>
      <c r="C27" s="168"/>
      <c r="D27" s="168"/>
      <c r="E27" s="168"/>
      <c r="F27" s="168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8"/>
      <c r="R27" s="168"/>
      <c r="S27" s="168"/>
      <c r="T27" s="168"/>
      <c r="U27" s="168"/>
      <c r="V27" s="168"/>
      <c r="W27" s="167"/>
      <c r="X27" s="167"/>
      <c r="Y27" s="167"/>
      <c r="Z27" s="167"/>
      <c r="AA27" s="167"/>
      <c r="AB27" s="167"/>
      <c r="AC27" s="167"/>
      <c r="AD27" s="167"/>
    </row>
    <row r="28" spans="1:30" s="103" customFormat="1">
      <c r="A28" s="152"/>
      <c r="B28" s="153" t="s">
        <v>147</v>
      </c>
      <c r="C28" s="153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2"/>
      <c r="X28" s="152"/>
      <c r="Y28" s="152"/>
      <c r="Z28" s="152"/>
      <c r="AA28" s="152"/>
      <c r="AB28" s="152"/>
      <c r="AC28" s="152"/>
      <c r="AD28" s="152"/>
    </row>
    <row r="29" spans="1:30" s="157" customFormat="1" ht="4.5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</row>
    <row r="30" spans="1:30" s="103" customFormat="1" ht="12.75" customHeight="1">
      <c r="A30" s="152"/>
      <c r="B30" s="152" t="s">
        <v>122</v>
      </c>
      <c r="C30" s="158"/>
      <c r="D30" s="168" t="s">
        <v>56</v>
      </c>
      <c r="E30" s="168"/>
      <c r="F30" s="168"/>
      <c r="G30" s="570"/>
      <c r="H30" s="570"/>
      <c r="I30" s="570"/>
      <c r="J30" s="570"/>
      <c r="K30" s="570"/>
      <c r="L30" s="570"/>
      <c r="M30" s="570"/>
      <c r="N30" s="570"/>
      <c r="O30" s="570"/>
      <c r="P30" s="570"/>
      <c r="Q30" s="570"/>
      <c r="R30" s="570"/>
      <c r="S30" s="570"/>
      <c r="T30" s="570"/>
      <c r="U30" s="570"/>
      <c r="V30" s="570"/>
      <c r="W30" s="152"/>
      <c r="X30" s="567">
        <v>0</v>
      </c>
      <c r="Y30" s="567"/>
      <c r="Z30" s="567"/>
      <c r="AA30" s="567"/>
      <c r="AB30" s="152"/>
      <c r="AC30" s="152"/>
      <c r="AD30" s="152"/>
    </row>
    <row r="31" spans="1:30" s="161" customFormat="1" ht="4.5" customHeight="1">
      <c r="A31" s="160"/>
      <c r="B31" s="160"/>
      <c r="C31" s="160"/>
      <c r="D31" s="160"/>
      <c r="E31" s="160"/>
      <c r="F31" s="160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60"/>
      <c r="R31" s="160"/>
      <c r="S31" s="160"/>
      <c r="T31" s="160"/>
      <c r="U31" s="160"/>
      <c r="V31" s="160"/>
      <c r="W31" s="160"/>
      <c r="AB31" s="160"/>
      <c r="AC31" s="160"/>
      <c r="AD31" s="160"/>
    </row>
    <row r="32" spans="1:30" s="164" customFormat="1">
      <c r="A32" s="162"/>
      <c r="B32" s="168" t="s">
        <v>122</v>
      </c>
      <c r="C32" s="168"/>
      <c r="D32" s="168" t="s">
        <v>56</v>
      </c>
      <c r="E32" s="168"/>
      <c r="F32" s="168"/>
      <c r="G32" s="570"/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162"/>
      <c r="X32" s="567">
        <v>0</v>
      </c>
      <c r="Y32" s="567"/>
      <c r="Z32" s="567"/>
      <c r="AA32" s="567"/>
      <c r="AB32" s="162"/>
      <c r="AC32" s="162"/>
      <c r="AD32" s="162"/>
    </row>
    <row r="33" spans="1:30" s="162" customFormat="1" ht="4.5" customHeight="1">
      <c r="G33" s="163"/>
      <c r="H33" s="163"/>
      <c r="I33" s="163"/>
      <c r="J33" s="163"/>
      <c r="K33" s="163"/>
      <c r="L33" s="163"/>
      <c r="M33" s="163"/>
      <c r="N33" s="163"/>
      <c r="O33" s="163"/>
      <c r="P33" s="163"/>
    </row>
    <row r="34" spans="1:30" s="164" customFormat="1">
      <c r="A34" s="162"/>
      <c r="B34" s="168" t="s">
        <v>122</v>
      </c>
      <c r="C34" s="168"/>
      <c r="D34" s="168" t="s">
        <v>56</v>
      </c>
      <c r="E34" s="168"/>
      <c r="F34" s="168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162"/>
      <c r="X34" s="567">
        <v>0</v>
      </c>
      <c r="Y34" s="567"/>
      <c r="Z34" s="567"/>
      <c r="AA34" s="567"/>
      <c r="AB34" s="162"/>
      <c r="AC34" s="162"/>
      <c r="AD34" s="162"/>
    </row>
    <row r="35" spans="1:30" s="162" customFormat="1" ht="4.5" customHeight="1">
      <c r="G35" s="163"/>
      <c r="H35" s="163"/>
      <c r="I35" s="163"/>
      <c r="J35" s="163"/>
      <c r="K35" s="163"/>
      <c r="L35" s="163"/>
      <c r="M35" s="163"/>
      <c r="N35" s="163"/>
      <c r="O35" s="163"/>
      <c r="P35" s="163"/>
    </row>
    <row r="36" spans="1:30" s="164" customFormat="1">
      <c r="A36" s="162"/>
      <c r="B36" s="168" t="s">
        <v>122</v>
      </c>
      <c r="C36" s="168"/>
      <c r="D36" s="168" t="s">
        <v>56</v>
      </c>
      <c r="E36" s="168"/>
      <c r="F36" s="168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162"/>
      <c r="X36" s="567">
        <v>0</v>
      </c>
      <c r="Y36" s="567"/>
      <c r="Z36" s="567"/>
      <c r="AA36" s="567"/>
      <c r="AB36" s="162"/>
      <c r="AC36" s="162"/>
      <c r="AD36" s="162"/>
    </row>
    <row r="37" spans="1:30" s="162" customFormat="1" ht="4.5" customHeight="1">
      <c r="G37" s="163"/>
      <c r="H37" s="163"/>
      <c r="I37" s="163"/>
      <c r="J37" s="163"/>
      <c r="K37" s="163"/>
      <c r="L37" s="163"/>
      <c r="M37" s="163"/>
      <c r="N37" s="163"/>
      <c r="O37" s="163"/>
      <c r="P37" s="163"/>
    </row>
    <row r="38" spans="1:30" s="164" customFormat="1">
      <c r="A38" s="162"/>
      <c r="B38" s="168" t="s">
        <v>122</v>
      </c>
      <c r="C38" s="168"/>
      <c r="D38" s="168" t="s">
        <v>56</v>
      </c>
      <c r="E38" s="168"/>
      <c r="F38" s="168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162"/>
      <c r="X38" s="567">
        <v>0</v>
      </c>
      <c r="Y38" s="567"/>
      <c r="Z38" s="567"/>
      <c r="AA38" s="567"/>
      <c r="AB38" s="162"/>
      <c r="AC38" s="162"/>
      <c r="AD38" s="162"/>
    </row>
    <row r="39" spans="1:30" s="162" customFormat="1" ht="4.5" customHeight="1"/>
    <row r="40" spans="1:30" s="166" customFormat="1" ht="15" customHeight="1">
      <c r="A40" s="165"/>
      <c r="B40" s="568" t="s">
        <v>148</v>
      </c>
      <c r="C40" s="568"/>
      <c r="D40" s="568"/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8"/>
      <c r="V40" s="568"/>
      <c r="W40" s="165"/>
      <c r="X40" s="569">
        <f>SUM(X30:AA39)</f>
        <v>0</v>
      </c>
      <c r="Y40" s="569"/>
      <c r="Z40" s="569"/>
      <c r="AA40" s="569"/>
      <c r="AB40" s="165"/>
      <c r="AC40" s="165"/>
      <c r="AD40" s="165"/>
    </row>
    <row r="41" spans="1:30" s="166" customFormat="1" ht="15" customHeight="1">
      <c r="A41" s="165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65"/>
      <c r="X41" s="171"/>
      <c r="Y41" s="171"/>
      <c r="Z41" s="171"/>
      <c r="AA41" s="171"/>
      <c r="AB41" s="165"/>
      <c r="AC41" s="165"/>
      <c r="AD41" s="165"/>
    </row>
    <row r="42" spans="1:30" s="104" customFormat="1">
      <c r="A42" s="167"/>
      <c r="B42" s="159"/>
      <c r="C42" s="168"/>
      <c r="D42" s="168"/>
      <c r="E42" s="168"/>
      <c r="F42" s="168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8"/>
      <c r="R42" s="168"/>
      <c r="S42" s="168"/>
      <c r="T42" s="168"/>
      <c r="U42" s="168"/>
      <c r="V42" s="168"/>
      <c r="W42" s="167"/>
      <c r="AB42" s="167"/>
      <c r="AC42" s="167"/>
      <c r="AD42" s="167"/>
    </row>
    <row r="43" spans="1:30" s="103" customFormat="1">
      <c r="A43" s="152"/>
      <c r="B43" s="153" t="s">
        <v>149</v>
      </c>
      <c r="C43" s="153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2"/>
      <c r="AB43" s="152"/>
      <c r="AC43" s="152"/>
      <c r="AD43" s="152"/>
    </row>
    <row r="44" spans="1:30" s="104" customFormat="1" ht="4.5" customHeight="1">
      <c r="A44" s="167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7"/>
      <c r="Y44" s="157"/>
      <c r="Z44" s="157"/>
      <c r="AA44" s="157"/>
      <c r="AB44" s="156"/>
      <c r="AC44" s="167"/>
      <c r="AD44" s="167"/>
    </row>
    <row r="45" spans="1:30" s="103" customFormat="1">
      <c r="A45" s="152"/>
      <c r="B45" s="152" t="s">
        <v>150</v>
      </c>
      <c r="C45" s="158"/>
      <c r="D45" s="158"/>
      <c r="E45" s="158"/>
      <c r="F45" s="152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2"/>
      <c r="X45" s="567">
        <v>0</v>
      </c>
      <c r="Y45" s="567"/>
      <c r="Z45" s="567"/>
      <c r="AA45" s="567"/>
      <c r="AB45" s="152"/>
      <c r="AC45" s="152"/>
      <c r="AD45" s="152"/>
    </row>
    <row r="46" spans="1:30" s="176" customFormat="1" ht="0.75" customHeight="1">
      <c r="A46" s="17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5"/>
      <c r="Y46" s="175"/>
      <c r="Z46" s="175"/>
      <c r="AA46" s="175"/>
      <c r="AB46" s="174"/>
      <c r="AC46" s="173"/>
      <c r="AD46" s="173"/>
    </row>
    <row r="47" spans="1:30" s="103" customFormat="1" ht="1.5" customHeight="1">
      <c r="A47" s="152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1"/>
      <c r="Y47" s="161"/>
      <c r="Z47" s="161"/>
      <c r="AA47" s="161"/>
      <c r="AB47" s="160"/>
      <c r="AC47" s="152"/>
      <c r="AD47" s="152"/>
    </row>
    <row r="48" spans="1:30" s="104" customFormat="1">
      <c r="A48" s="167"/>
      <c r="B48" s="163" t="s">
        <v>151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567">
        <v>0</v>
      </c>
      <c r="Y48" s="567"/>
      <c r="Z48" s="567"/>
      <c r="AA48" s="567"/>
      <c r="AB48" s="162"/>
      <c r="AC48" s="167"/>
      <c r="AD48" s="167"/>
    </row>
    <row r="49" spans="1:30" s="182" customFormat="1" ht="3" customHeight="1">
      <c r="A49" s="177"/>
      <c r="B49" s="178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80"/>
      <c r="Y49" s="180"/>
      <c r="Z49" s="180"/>
      <c r="AA49" s="181"/>
      <c r="AB49" s="179"/>
      <c r="AC49" s="177"/>
      <c r="AD49" s="177"/>
    </row>
    <row r="50" spans="1:30" s="104" customFormat="1">
      <c r="A50" s="167"/>
      <c r="B50" s="163" t="s">
        <v>152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567">
        <v>0</v>
      </c>
      <c r="Y50" s="567"/>
      <c r="Z50" s="567"/>
      <c r="AA50" s="567"/>
      <c r="AB50" s="162"/>
      <c r="AC50" s="167"/>
      <c r="AD50" s="167"/>
    </row>
    <row r="51" spans="1:30" s="182" customFormat="1" ht="3.75" customHeight="1">
      <c r="A51" s="177"/>
      <c r="B51" s="178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80"/>
      <c r="Y51" s="180"/>
      <c r="Z51" s="180"/>
      <c r="AA51" s="181"/>
      <c r="AB51" s="179"/>
      <c r="AC51" s="177"/>
      <c r="AD51" s="177"/>
    </row>
    <row r="52" spans="1:30" s="104" customFormat="1">
      <c r="A52" s="167"/>
      <c r="B52" s="163" t="s">
        <v>153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567">
        <v>0</v>
      </c>
      <c r="Y52" s="567"/>
      <c r="Z52" s="567"/>
      <c r="AA52" s="567"/>
      <c r="AB52" s="162"/>
      <c r="AC52" s="167"/>
      <c r="AD52" s="167"/>
    </row>
    <row r="53" spans="1:30" s="182" customFormat="1" ht="3.75" customHeight="1">
      <c r="A53" s="177"/>
      <c r="B53" s="178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80"/>
      <c r="Y53" s="180"/>
      <c r="Z53" s="180"/>
      <c r="AA53" s="181"/>
      <c r="AB53" s="179"/>
      <c r="AC53" s="177"/>
      <c r="AD53" s="177"/>
    </row>
    <row r="54" spans="1:30" s="104" customFormat="1">
      <c r="A54" s="167"/>
      <c r="B54" s="163" t="s">
        <v>154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567">
        <v>0</v>
      </c>
      <c r="Y54" s="567"/>
      <c r="Z54" s="567"/>
      <c r="AA54" s="567"/>
      <c r="AB54" s="162"/>
      <c r="AC54" s="167"/>
      <c r="AD54" s="167"/>
    </row>
    <row r="55" spans="1:30" s="103" customFormat="1" ht="4.5" customHeight="1">
      <c r="A55" s="152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1"/>
      <c r="Y55" s="161"/>
      <c r="Z55" s="161"/>
      <c r="AA55" s="161"/>
      <c r="AB55" s="160"/>
      <c r="AC55" s="152"/>
      <c r="AD55" s="152"/>
    </row>
    <row r="56" spans="1:30" s="104" customFormat="1">
      <c r="A56" s="167"/>
      <c r="B56" s="168" t="s">
        <v>55</v>
      </c>
      <c r="C56" s="168"/>
      <c r="D56" s="168" t="s">
        <v>56</v>
      </c>
      <c r="E56" s="168"/>
      <c r="F56" s="168"/>
      <c r="G56" s="570"/>
      <c r="H56" s="570"/>
      <c r="I56" s="570"/>
      <c r="J56" s="570"/>
      <c r="K56" s="570"/>
      <c r="L56" s="570"/>
      <c r="M56" s="570"/>
      <c r="N56" s="570"/>
      <c r="O56" s="570"/>
      <c r="P56" s="570"/>
      <c r="Q56" s="570"/>
      <c r="R56" s="570"/>
      <c r="S56" s="570"/>
      <c r="T56" s="570"/>
      <c r="U56" s="570"/>
      <c r="V56" s="570"/>
      <c r="W56" s="162"/>
      <c r="X56" s="567">
        <v>0</v>
      </c>
      <c r="Y56" s="567"/>
      <c r="Z56" s="567"/>
      <c r="AA56" s="567"/>
      <c r="AB56" s="162"/>
      <c r="AC56" s="167"/>
      <c r="AD56" s="167"/>
    </row>
    <row r="57" spans="1:30" s="103" customFormat="1" ht="4.5" customHeight="1">
      <c r="A57" s="152"/>
      <c r="B57" s="160"/>
      <c r="C57" s="160"/>
      <c r="D57" s="160"/>
      <c r="E57" s="160"/>
      <c r="F57" s="160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60"/>
      <c r="R57" s="160"/>
      <c r="S57" s="160"/>
      <c r="T57" s="160"/>
      <c r="U57" s="160"/>
      <c r="V57" s="160"/>
      <c r="W57" s="160"/>
      <c r="X57" s="161"/>
      <c r="Y57" s="161"/>
      <c r="Z57" s="161"/>
      <c r="AA57" s="161"/>
      <c r="AB57" s="160"/>
      <c r="AC57" s="152"/>
      <c r="AD57" s="152"/>
    </row>
    <row r="58" spans="1:30" s="104" customFormat="1">
      <c r="A58" s="167"/>
      <c r="B58" s="168" t="s">
        <v>55</v>
      </c>
      <c r="C58" s="168"/>
      <c r="D58" s="168" t="s">
        <v>56</v>
      </c>
      <c r="E58" s="168"/>
      <c r="F58" s="168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162"/>
      <c r="X58" s="567">
        <v>0</v>
      </c>
      <c r="Y58" s="567"/>
      <c r="Z58" s="567"/>
      <c r="AA58" s="567"/>
      <c r="AB58" s="162"/>
      <c r="AC58" s="167"/>
      <c r="AD58" s="167"/>
    </row>
    <row r="59" spans="1:30" s="103" customFormat="1" ht="4.5" customHeight="1">
      <c r="A59" s="152"/>
      <c r="B59" s="160"/>
      <c r="C59" s="160"/>
      <c r="D59" s="160"/>
      <c r="E59" s="160"/>
      <c r="F59" s="160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60"/>
      <c r="R59" s="160"/>
      <c r="S59" s="160"/>
      <c r="T59" s="160"/>
      <c r="U59" s="160"/>
      <c r="V59" s="160"/>
      <c r="W59" s="160"/>
      <c r="X59" s="161"/>
      <c r="Y59" s="161"/>
      <c r="Z59" s="161"/>
      <c r="AA59" s="161"/>
      <c r="AB59" s="160"/>
      <c r="AC59" s="152"/>
      <c r="AD59" s="152"/>
    </row>
    <row r="60" spans="1:30" s="104" customFormat="1">
      <c r="A60" s="167"/>
      <c r="B60" s="168" t="s">
        <v>55</v>
      </c>
      <c r="C60" s="168"/>
      <c r="D60" s="168" t="s">
        <v>56</v>
      </c>
      <c r="E60" s="168"/>
      <c r="F60" s="168"/>
      <c r="G60" s="570"/>
      <c r="H60" s="570"/>
      <c r="I60" s="570"/>
      <c r="J60" s="570"/>
      <c r="K60" s="570"/>
      <c r="L60" s="570"/>
      <c r="M60" s="570"/>
      <c r="N60" s="570"/>
      <c r="O60" s="570"/>
      <c r="P60" s="570"/>
      <c r="Q60" s="570"/>
      <c r="R60" s="570"/>
      <c r="S60" s="570"/>
      <c r="T60" s="570"/>
      <c r="U60" s="570"/>
      <c r="V60" s="570"/>
      <c r="W60" s="162"/>
      <c r="X60" s="567">
        <v>0</v>
      </c>
      <c r="Y60" s="567"/>
      <c r="Z60" s="567"/>
      <c r="AA60" s="567"/>
      <c r="AB60" s="162"/>
      <c r="AC60" s="167"/>
      <c r="AD60" s="167"/>
    </row>
    <row r="61" spans="1:30" s="103" customFormat="1" ht="4.5" customHeight="1">
      <c r="A61" s="152"/>
      <c r="B61" s="160"/>
      <c r="C61" s="160"/>
      <c r="D61" s="160"/>
      <c r="E61" s="160"/>
      <c r="F61" s="160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60"/>
      <c r="R61" s="160"/>
      <c r="S61" s="160"/>
      <c r="T61" s="160"/>
      <c r="U61" s="160"/>
      <c r="V61" s="160"/>
      <c r="W61" s="160"/>
      <c r="X61" s="161"/>
      <c r="Y61" s="161"/>
      <c r="Z61" s="161"/>
      <c r="AA61" s="161"/>
      <c r="AB61" s="160"/>
      <c r="AC61" s="152"/>
      <c r="AD61" s="152"/>
    </row>
    <row r="62" spans="1:30" s="104" customFormat="1">
      <c r="A62" s="167"/>
      <c r="B62" s="168" t="s">
        <v>55</v>
      </c>
      <c r="C62" s="168"/>
      <c r="D62" s="168" t="s">
        <v>56</v>
      </c>
      <c r="E62" s="168"/>
      <c r="F62" s="168"/>
      <c r="G62" s="570"/>
      <c r="H62" s="570"/>
      <c r="I62" s="570"/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162"/>
      <c r="X62" s="567">
        <v>0</v>
      </c>
      <c r="Y62" s="567"/>
      <c r="Z62" s="567"/>
      <c r="AA62" s="567"/>
      <c r="AB62" s="162"/>
      <c r="AC62" s="167"/>
      <c r="AD62" s="167"/>
    </row>
    <row r="63" spans="1:30" s="103" customFormat="1" ht="4.5" customHeight="1">
      <c r="A63" s="152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52"/>
      <c r="AB63" s="152"/>
      <c r="AC63" s="152"/>
      <c r="AD63" s="152"/>
    </row>
    <row r="64" spans="1:30" s="166" customFormat="1" ht="15" customHeight="1">
      <c r="A64" s="165"/>
      <c r="B64" s="568" t="s">
        <v>155</v>
      </c>
      <c r="C64" s="568"/>
      <c r="D64" s="568"/>
      <c r="E64" s="568"/>
      <c r="F64" s="568"/>
      <c r="G64" s="568"/>
      <c r="H64" s="568"/>
      <c r="I64" s="568"/>
      <c r="J64" s="568"/>
      <c r="K64" s="568"/>
      <c r="L64" s="568"/>
      <c r="M64" s="568"/>
      <c r="N64" s="568"/>
      <c r="O64" s="568"/>
      <c r="P64" s="568"/>
      <c r="Q64" s="568"/>
      <c r="R64" s="568"/>
      <c r="S64" s="568"/>
      <c r="T64" s="568"/>
      <c r="U64" s="568"/>
      <c r="V64" s="568"/>
      <c r="W64" s="165"/>
      <c r="X64" s="569">
        <f>SUM(X45:AA63)</f>
        <v>0</v>
      </c>
      <c r="Y64" s="569"/>
      <c r="Z64" s="569"/>
      <c r="AA64" s="569"/>
      <c r="AB64" s="165"/>
      <c r="AC64" s="165"/>
      <c r="AD64" s="165"/>
    </row>
    <row r="65" spans="1:30" s="103" customFormat="1">
      <c r="A65" s="152"/>
      <c r="B65" s="168"/>
      <c r="C65" s="168"/>
      <c r="D65" s="168"/>
      <c r="E65" s="168"/>
      <c r="F65" s="168"/>
      <c r="G65" s="159"/>
      <c r="H65" s="159"/>
      <c r="I65" s="159"/>
      <c r="J65" s="159"/>
      <c r="K65" s="159"/>
      <c r="L65" s="159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52"/>
      <c r="X65" s="152"/>
      <c r="Y65" s="152"/>
      <c r="Z65" s="152"/>
      <c r="AA65" s="152"/>
      <c r="AB65" s="152"/>
      <c r="AC65" s="152"/>
      <c r="AD65" s="152"/>
    </row>
    <row r="66" spans="1:30" s="103" customFormat="1">
      <c r="A66" s="152"/>
      <c r="B66" s="168"/>
      <c r="C66" s="168"/>
      <c r="D66" s="168"/>
      <c r="E66" s="168"/>
      <c r="F66" s="168"/>
      <c r="G66" s="159"/>
      <c r="H66" s="159"/>
      <c r="I66" s="159"/>
      <c r="J66" s="159"/>
      <c r="K66" s="159"/>
      <c r="L66" s="159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52"/>
      <c r="X66" s="152"/>
      <c r="Y66" s="152"/>
      <c r="Z66" s="152"/>
      <c r="AA66" s="152"/>
      <c r="AB66" s="152"/>
      <c r="AC66" s="152"/>
      <c r="AD66" s="152"/>
    </row>
    <row r="67" spans="1:30" s="184" customFormat="1" ht="30" customHeight="1">
      <c r="A67" s="183"/>
      <c r="B67" s="571" t="s">
        <v>156</v>
      </c>
      <c r="C67" s="571"/>
      <c r="D67" s="571"/>
      <c r="E67" s="571"/>
      <c r="F67" s="571"/>
      <c r="G67" s="571"/>
      <c r="H67" s="571"/>
      <c r="I67" s="571"/>
      <c r="J67" s="571"/>
      <c r="K67" s="571"/>
      <c r="L67" s="571"/>
      <c r="M67" s="571"/>
      <c r="N67" s="571"/>
      <c r="O67" s="571"/>
      <c r="P67" s="571"/>
      <c r="Q67" s="571"/>
      <c r="R67" s="571"/>
      <c r="S67" s="571"/>
      <c r="T67" s="571"/>
      <c r="U67" s="571"/>
      <c r="V67" s="571"/>
      <c r="W67" s="183"/>
      <c r="X67" s="572">
        <f>X14+X23+X40+X64</f>
        <v>0</v>
      </c>
      <c r="Y67" s="572"/>
      <c r="Z67" s="572"/>
      <c r="AA67" s="572"/>
      <c r="AB67" s="183"/>
      <c r="AC67" s="183"/>
      <c r="AD67" s="183"/>
    </row>
    <row r="68" spans="1:30" s="103" customFormat="1">
      <c r="A68" s="152"/>
      <c r="B68" s="168"/>
      <c r="C68" s="168"/>
      <c r="D68" s="168"/>
      <c r="E68" s="168"/>
      <c r="F68" s="168"/>
      <c r="G68" s="159"/>
      <c r="H68" s="159"/>
      <c r="I68" s="159"/>
      <c r="J68" s="159"/>
      <c r="K68" s="159"/>
      <c r="L68" s="159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52"/>
      <c r="X68" s="152"/>
      <c r="Y68" s="152"/>
      <c r="Z68" s="152"/>
      <c r="AA68" s="152"/>
      <c r="AB68" s="152"/>
      <c r="AC68" s="152"/>
      <c r="AD68" s="152"/>
    </row>
    <row r="69" spans="1:30" s="70" customFormat="1" ht="12">
      <c r="A69" s="97"/>
      <c r="B69" s="92"/>
      <c r="C69" s="92"/>
      <c r="D69" s="92"/>
      <c r="E69" s="92"/>
      <c r="F69" s="92"/>
      <c r="G69" s="83"/>
      <c r="H69" s="83"/>
      <c r="I69" s="83"/>
      <c r="J69" s="83"/>
      <c r="K69" s="83"/>
      <c r="L69" s="83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7"/>
      <c r="X69" s="97"/>
      <c r="Y69" s="97"/>
      <c r="Z69" s="97"/>
      <c r="AA69" s="97"/>
      <c r="AB69" s="97"/>
      <c r="AC69" s="97"/>
      <c r="AD69" s="97"/>
    </row>
    <row r="70" spans="1:30" s="72" customFormat="1" ht="12">
      <c r="A70" s="80"/>
      <c r="B70" s="92"/>
      <c r="C70" s="92"/>
      <c r="D70" s="92"/>
      <c r="E70" s="92"/>
      <c r="F70" s="92"/>
      <c r="G70" s="83"/>
      <c r="H70" s="83"/>
      <c r="I70" s="83"/>
      <c r="J70" s="83"/>
      <c r="K70" s="83"/>
      <c r="L70" s="83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80"/>
      <c r="X70" s="80"/>
      <c r="Y70" s="80"/>
      <c r="Z70" s="80"/>
      <c r="AA70" s="80"/>
      <c r="AB70" s="80"/>
      <c r="AC70" s="80"/>
      <c r="AD70" s="80"/>
    </row>
    <row r="71" spans="1:30" s="70" customFormat="1" ht="12">
      <c r="A71" s="97"/>
      <c r="B71" s="83"/>
      <c r="C71" s="92"/>
      <c r="D71" s="92"/>
      <c r="E71" s="92"/>
      <c r="F71" s="92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92"/>
      <c r="R71" s="92"/>
      <c r="S71" s="92"/>
      <c r="T71" s="92"/>
      <c r="U71" s="92"/>
      <c r="V71" s="92"/>
      <c r="W71" s="97"/>
      <c r="X71" s="97"/>
      <c r="Y71" s="97"/>
      <c r="Z71" s="97"/>
      <c r="AA71" s="97"/>
      <c r="AB71" s="97"/>
      <c r="AC71" s="97"/>
      <c r="AD71" s="97"/>
    </row>
    <row r="72" spans="1:30" s="70" customFormat="1" ht="4.5" customHeight="1">
      <c r="B72" s="76"/>
      <c r="C72" s="76"/>
      <c r="D72" s="76"/>
      <c r="E72" s="76"/>
      <c r="F72" s="76"/>
      <c r="G72" s="76"/>
      <c r="H72" s="76"/>
      <c r="I72" s="76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</row>
    <row r="73" spans="1:30" s="70" customFormat="1" ht="12">
      <c r="B73" s="76"/>
      <c r="C73" s="76"/>
      <c r="D73" s="76"/>
      <c r="E73" s="76"/>
      <c r="F73" s="76"/>
      <c r="G73" s="492"/>
      <c r="H73" s="492"/>
      <c r="I73" s="492"/>
      <c r="J73" s="492"/>
      <c r="K73" s="492"/>
      <c r="L73" s="492"/>
      <c r="M73" s="492"/>
      <c r="N73" s="492"/>
      <c r="O73" s="492"/>
      <c r="P73" s="492"/>
      <c r="Q73" s="76"/>
      <c r="R73" s="76"/>
      <c r="S73" s="76"/>
      <c r="T73" s="76"/>
      <c r="U73" s="76"/>
      <c r="V73" s="76"/>
    </row>
    <row r="74" spans="1:30" s="70" customFormat="1" ht="4.5" customHeight="1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</row>
    <row r="75" spans="1:30" s="70" customFormat="1" ht="12">
      <c r="B75" s="76"/>
      <c r="C75" s="76"/>
      <c r="D75" s="76"/>
      <c r="E75" s="76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77"/>
      <c r="R75" s="77"/>
      <c r="S75" s="77"/>
      <c r="T75" s="77"/>
      <c r="U75" s="77"/>
      <c r="V75" s="77"/>
    </row>
    <row r="76" spans="1:30" s="70" customFormat="1" ht="4.5" customHeight="1">
      <c r="B76" s="76"/>
      <c r="C76" s="76"/>
      <c r="D76" s="76"/>
      <c r="E76" s="76"/>
      <c r="F76" s="76"/>
      <c r="G76" s="76"/>
      <c r="H76" s="76"/>
      <c r="I76" s="7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</row>
    <row r="77" spans="1:30" s="70" customFormat="1" ht="12">
      <c r="B77" s="76"/>
      <c r="C77" s="76"/>
      <c r="D77" s="76"/>
      <c r="E77" s="76"/>
      <c r="F77" s="76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76"/>
      <c r="R77" s="76"/>
      <c r="S77" s="76"/>
      <c r="T77" s="76"/>
      <c r="U77" s="76"/>
      <c r="V77" s="76"/>
    </row>
    <row r="78" spans="1:30" s="70" customFormat="1" ht="12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</row>
    <row r="79" spans="1:30" s="70" customFormat="1" ht="12">
      <c r="B79" s="77"/>
      <c r="C79" s="76"/>
      <c r="D79" s="76"/>
      <c r="E79" s="76"/>
      <c r="F79" s="76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76"/>
      <c r="R79" s="76"/>
      <c r="S79" s="76"/>
      <c r="T79" s="76"/>
      <c r="U79" s="76"/>
      <c r="V79" s="76"/>
    </row>
    <row r="80" spans="1:30" s="70" customFormat="1" ht="12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</row>
    <row r="81" spans="2:22" s="70" customFormat="1" ht="12">
      <c r="B81" s="77"/>
      <c r="C81" s="76"/>
      <c r="D81" s="76"/>
      <c r="E81" s="76"/>
      <c r="F81" s="76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76"/>
      <c r="R81" s="76"/>
      <c r="S81" s="76"/>
      <c r="T81" s="76"/>
      <c r="U81" s="76"/>
      <c r="V81" s="76"/>
    </row>
    <row r="82" spans="2:22" s="70" customFormat="1" ht="12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</row>
    <row r="83" spans="2:22" s="70" customFormat="1" ht="12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</row>
    <row r="84" spans="2:22" s="70" customFormat="1" ht="1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</row>
    <row r="86" spans="2:22">
      <c r="B86" s="107"/>
      <c r="C86" s="107"/>
      <c r="D86" s="107"/>
      <c r="E86" s="107"/>
      <c r="F86" s="107"/>
      <c r="G86" s="107"/>
      <c r="H86" s="107"/>
      <c r="I86" s="107"/>
      <c r="J86" s="186"/>
      <c r="K86" s="186"/>
      <c r="L86" s="186"/>
      <c r="M86" s="186"/>
      <c r="N86" s="186"/>
      <c r="O86" s="186"/>
      <c r="P86" s="186"/>
      <c r="Q86" s="107"/>
      <c r="R86" s="107"/>
      <c r="S86" s="107"/>
      <c r="T86" s="107"/>
      <c r="U86" s="107"/>
      <c r="V86" s="107"/>
    </row>
    <row r="87" spans="2:22">
      <c r="B87" s="573"/>
      <c r="C87" s="573"/>
      <c r="D87" s="573"/>
      <c r="E87" s="573"/>
      <c r="F87" s="573"/>
      <c r="G87" s="573"/>
      <c r="H87" s="573"/>
      <c r="I87" s="573"/>
      <c r="J87" s="573"/>
      <c r="K87" s="573"/>
      <c r="L87" s="573"/>
      <c r="M87" s="573"/>
      <c r="N87" s="573"/>
      <c r="O87" s="573"/>
      <c r="P87" s="573"/>
      <c r="Q87" s="573"/>
      <c r="R87" s="187"/>
      <c r="S87" s="187"/>
      <c r="T87" s="187"/>
      <c r="U87" s="187"/>
      <c r="V87" s="187"/>
    </row>
    <row r="88" spans="2:22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</row>
    <row r="89" spans="2:22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107"/>
      <c r="R89" s="107"/>
      <c r="S89" s="107"/>
      <c r="T89" s="107"/>
      <c r="U89" s="107"/>
      <c r="V89" s="107"/>
    </row>
    <row r="90" spans="2:22" ht="6" customHeight="1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</row>
    <row r="91" spans="2:22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6" customHeight="1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</row>
    <row r="93" spans="2:22" s="103" customFormat="1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4.5" customHeight="1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</row>
    <row r="95" spans="2:22">
      <c r="B95" s="10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88"/>
      <c r="R95" s="188"/>
      <c r="S95" s="188"/>
      <c r="T95" s="188"/>
      <c r="U95" s="188"/>
      <c r="V95" s="188"/>
    </row>
    <row r="96" spans="2:22" ht="4.5" customHeight="1">
      <c r="B96" s="107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</row>
    <row r="97" spans="2:22">
      <c r="B97" s="10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89"/>
      <c r="P97" s="189"/>
      <c r="Q97" s="189"/>
      <c r="R97" s="189"/>
      <c r="S97" s="189"/>
      <c r="T97" s="189"/>
      <c r="U97" s="189"/>
      <c r="V97" s="189"/>
    </row>
    <row r="98" spans="2:22" ht="4.5" customHeight="1">
      <c r="B98" s="107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</row>
    <row r="99" spans="2:22">
      <c r="B99" s="10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89"/>
      <c r="R99" s="189"/>
      <c r="S99" s="189"/>
      <c r="T99" s="189"/>
      <c r="U99" s="189"/>
      <c r="V99" s="189"/>
    </row>
    <row r="100" spans="2:22" ht="6" customHeight="1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</row>
    <row r="101" spans="2:22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107"/>
      <c r="Q101" s="107"/>
      <c r="R101" s="107"/>
      <c r="S101" s="107"/>
      <c r="T101" s="107"/>
      <c r="U101" s="107"/>
      <c r="V101" s="107"/>
    </row>
    <row r="102" spans="2:22" ht="6" customHeight="1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</row>
    <row r="103" spans="2:22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107"/>
      <c r="R103" s="107"/>
      <c r="S103" s="107"/>
      <c r="T103" s="107"/>
      <c r="U103" s="107"/>
      <c r="V103" s="107"/>
    </row>
    <row r="104" spans="2:22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</row>
    <row r="105" spans="2:22">
      <c r="B105" s="77"/>
      <c r="C105" s="76"/>
      <c r="D105" s="76"/>
      <c r="E105" s="76"/>
      <c r="F105" s="76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07"/>
      <c r="R105" s="107"/>
      <c r="S105" s="107"/>
      <c r="T105" s="107"/>
      <c r="U105" s="107"/>
      <c r="V105" s="107"/>
    </row>
    <row r="106" spans="2:22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</row>
  </sheetData>
  <sheetProtection selectLockedCells="1" selectUnlockedCells="1"/>
  <mergeCells count="43">
    <mergeCell ref="F75:P75"/>
    <mergeCell ref="G77:P77"/>
    <mergeCell ref="B87:Q87"/>
    <mergeCell ref="B64:V64"/>
    <mergeCell ref="X64:AA64"/>
    <mergeCell ref="B67:V67"/>
    <mergeCell ref="X67:AA67"/>
    <mergeCell ref="G73:P73"/>
    <mergeCell ref="G58:V58"/>
    <mergeCell ref="X58:AA58"/>
    <mergeCell ref="G60:V60"/>
    <mergeCell ref="X60:AA60"/>
    <mergeCell ref="G62:V62"/>
    <mergeCell ref="X62:AA62"/>
    <mergeCell ref="X48:AA48"/>
    <mergeCell ref="X50:AA50"/>
    <mergeCell ref="X52:AA52"/>
    <mergeCell ref="X54:AA54"/>
    <mergeCell ref="G56:V56"/>
    <mergeCell ref="X56:AA56"/>
    <mergeCell ref="G38:V38"/>
    <mergeCell ref="X38:AA38"/>
    <mergeCell ref="B40:V40"/>
    <mergeCell ref="X40:AA40"/>
    <mergeCell ref="X45:AA45"/>
    <mergeCell ref="G32:V32"/>
    <mergeCell ref="X32:AA32"/>
    <mergeCell ref="G34:V34"/>
    <mergeCell ref="X34:AA34"/>
    <mergeCell ref="G36:V36"/>
    <mergeCell ref="X36:AA36"/>
    <mergeCell ref="X19:AA19"/>
    <mergeCell ref="X21:AA21"/>
    <mergeCell ref="B23:V23"/>
    <mergeCell ref="X23:AA23"/>
    <mergeCell ref="G30:V30"/>
    <mergeCell ref="X30:AA30"/>
    <mergeCell ref="B3:AB3"/>
    <mergeCell ref="X6:AA6"/>
    <mergeCell ref="X10:AA10"/>
    <mergeCell ref="X12:AA12"/>
    <mergeCell ref="B14:V14"/>
    <mergeCell ref="X14:AA14"/>
  </mergeCells>
  <printOptions horizontalCentered="1"/>
  <pageMargins left="0.19652777777777777" right="0.19652777777777777" top="0.59027777777777779" bottom="0.78750000000000009" header="0.51181102362204722" footer="0.51180555555555562"/>
  <pageSetup paperSize="9" scale="80" firstPageNumber="0" orientation="portrait" horizontalDpi="300" verticalDpi="300" r:id="rId1"/>
  <headerFooter alignWithMargins="0">
    <oddFooter>&amp;L&amp;9FAJV - Aide à la pré-production de jeu vidéo - &amp;A&amp;C&amp;9&amp;P/&amp;N&amp;R&amp;9&amp;D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/>
  <dimension ref="A1:DB122"/>
  <sheetViews>
    <sheetView showGridLines="0" view="pageBreakPreview" zoomScale="200" zoomScaleSheetLayoutView="200" workbookViewId="0">
      <selection activeCell="E8" sqref="A1:L122"/>
    </sheetView>
  </sheetViews>
  <sheetFormatPr baseColWidth="10" defaultColWidth="11" defaultRowHeight="12.75"/>
  <cols>
    <col min="27" max="27" width="1.28515625" hidden="1" customWidth="1"/>
    <col min="28" max="52" width="3.5703125" hidden="1" customWidth="1"/>
    <col min="53" max="53" width="1.5703125" hidden="1" customWidth="1"/>
    <col min="54" max="56" width="3.5703125" hidden="1" customWidth="1"/>
    <col min="57" max="57" width="1.5703125" hidden="1" customWidth="1"/>
    <col min="58" max="59" width="3.5703125" hidden="1" customWidth="1"/>
    <col min="60" max="60" width="1.5703125" hidden="1" customWidth="1"/>
    <col min="61" max="62" width="3.5703125" hidden="1" customWidth="1"/>
    <col min="63" max="63" width="1.5703125" style="107" hidden="1" customWidth="1"/>
    <col min="64" max="66" width="3.5703125" hidden="1" customWidth="1"/>
    <col min="67" max="67" width="7.140625" hidden="1" customWidth="1"/>
    <col min="68" max="71" width="3.5703125" hidden="1" customWidth="1"/>
    <col min="72" max="72" width="0.85546875" hidden="1" customWidth="1"/>
    <col min="73" max="74" width="3.5703125" hidden="1" customWidth="1"/>
    <col min="75" max="75" width="5.5703125" style="190" hidden="1" customWidth="1"/>
    <col min="76" max="76" width="7.85546875" style="190" hidden="1" customWidth="1"/>
    <col min="77" max="77" width="3.5703125" style="190" hidden="1" customWidth="1"/>
    <col min="78" max="78" width="5.140625" style="190" hidden="1" customWidth="1"/>
    <col min="79" max="89" width="3.5703125" style="190" hidden="1" customWidth="1"/>
    <col min="90" max="106" width="3.5703125" style="190" customWidth="1"/>
  </cols>
  <sheetData>
    <row r="1" spans="1:78" ht="69.75" customHeight="1">
      <c r="AC1" s="65"/>
      <c r="BW1"/>
    </row>
    <row r="2" spans="1:78" s="65" customFormat="1" ht="39.75" customHeight="1">
      <c r="AB2" s="557" t="s">
        <v>157</v>
      </c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</row>
    <row r="3" spans="1:78">
      <c r="AC3" s="65"/>
      <c r="BW3"/>
    </row>
    <row r="4" spans="1:78">
      <c r="AB4" s="103" t="s">
        <v>158</v>
      </c>
      <c r="AC4" s="100"/>
      <c r="AD4" s="100"/>
      <c r="AE4" s="574" t="e">
        <f>#REF!</f>
        <v>#REF!</v>
      </c>
      <c r="AF4" s="574"/>
      <c r="AG4" s="574"/>
      <c r="AH4" s="574"/>
      <c r="AI4" s="574"/>
      <c r="AJ4" s="574"/>
      <c r="AK4" s="574"/>
      <c r="AL4" s="574"/>
      <c r="AM4" s="574"/>
      <c r="AN4" s="574"/>
      <c r="AO4" s="574"/>
      <c r="AP4" s="574"/>
      <c r="AQ4" s="574"/>
      <c r="AR4" s="574"/>
      <c r="AS4" s="574"/>
      <c r="AT4" s="574"/>
      <c r="AU4" s="574"/>
      <c r="AV4" s="574"/>
      <c r="AW4" s="574"/>
      <c r="AX4" s="574"/>
      <c r="AY4" s="574"/>
      <c r="AZ4" s="574"/>
      <c r="BW4"/>
    </row>
    <row r="5" spans="1:78" ht="6" customHeight="1">
      <c r="AB5" s="103"/>
      <c r="AC5" s="100"/>
      <c r="AD5" s="100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2"/>
      <c r="AV5" s="100"/>
      <c r="AW5" s="100"/>
      <c r="AX5" s="100"/>
      <c r="AY5" s="100"/>
      <c r="AZ5" s="100"/>
      <c r="BW5"/>
    </row>
    <row r="6" spans="1:78">
      <c r="AB6" s="103" t="s">
        <v>159</v>
      </c>
      <c r="AC6" s="100"/>
      <c r="AD6" s="100"/>
      <c r="AE6" s="574" t="e">
        <f>#REF!</f>
        <v>#REF!</v>
      </c>
      <c r="AF6" s="574"/>
      <c r="AG6" s="574"/>
      <c r="AH6" s="574"/>
      <c r="AI6" s="574"/>
      <c r="AJ6" s="574"/>
      <c r="AK6" s="574"/>
      <c r="AL6" s="574"/>
      <c r="AM6" s="574"/>
      <c r="AN6" s="574"/>
      <c r="AO6" s="574"/>
      <c r="AP6" s="574"/>
      <c r="AQ6" s="574"/>
      <c r="AR6" s="574"/>
      <c r="AS6" s="574"/>
      <c r="AT6" s="574"/>
      <c r="AU6" s="574"/>
      <c r="AV6" s="574"/>
      <c r="AW6" s="574"/>
      <c r="AX6" s="574"/>
      <c r="AY6" s="574"/>
      <c r="AZ6" s="574"/>
      <c r="BW6"/>
    </row>
    <row r="7" spans="1:78">
      <c r="BW7"/>
    </row>
    <row r="8" spans="1:78" s="68" customFormat="1" ht="45" customHeight="1">
      <c r="AB8" s="575" t="s">
        <v>160</v>
      </c>
      <c r="AC8" s="575"/>
      <c r="AD8" s="575"/>
      <c r="AE8" s="575"/>
      <c r="AF8" s="575"/>
      <c r="AG8" s="575"/>
      <c r="AH8" s="575"/>
      <c r="AI8" s="575"/>
      <c r="AJ8" s="575"/>
      <c r="AK8" s="575"/>
      <c r="AL8" s="575"/>
      <c r="AM8" s="575"/>
      <c r="AN8" s="575"/>
      <c r="AO8" s="575"/>
      <c r="AP8" s="575"/>
      <c r="AQ8" s="575"/>
      <c r="AR8" s="575"/>
      <c r="AS8" s="575"/>
      <c r="AT8" s="575"/>
      <c r="AU8" s="575"/>
      <c r="AV8" s="575"/>
      <c r="AW8" s="575"/>
      <c r="AX8" s="575"/>
      <c r="AY8" s="575"/>
      <c r="AZ8" s="575"/>
      <c r="BA8" s="81"/>
      <c r="BB8" s="576" t="s">
        <v>161</v>
      </c>
      <c r="BC8" s="576"/>
      <c r="BD8" s="576"/>
      <c r="BE8" s="193"/>
      <c r="BF8" s="193"/>
      <c r="BG8" s="193"/>
      <c r="BH8" s="193"/>
      <c r="BI8" s="193"/>
      <c r="BJ8" s="193"/>
      <c r="BK8" s="193"/>
      <c r="BL8" s="577" t="s">
        <v>162</v>
      </c>
      <c r="BM8" s="577"/>
      <c r="BN8" s="577"/>
      <c r="BO8" s="193"/>
      <c r="BP8" s="578" t="s">
        <v>163</v>
      </c>
      <c r="BQ8" s="578"/>
      <c r="BR8" s="578"/>
      <c r="BS8" s="193"/>
    </row>
    <row r="9" spans="1:78">
      <c r="BA9" s="131"/>
      <c r="BW9"/>
    </row>
    <row r="10" spans="1:78" s="201" customForma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8" t="s">
        <v>41</v>
      </c>
      <c r="AC10" s="89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70"/>
      <c r="BC10" s="194">
        <v>3</v>
      </c>
      <c r="BD10" s="70"/>
      <c r="BE10" s="70"/>
      <c r="BF10" s="195"/>
      <c r="BG10" s="196"/>
      <c r="BH10" s="70"/>
      <c r="BI10" s="197"/>
      <c r="BJ10" s="197"/>
      <c r="BK10" s="124"/>
      <c r="BL10" s="70"/>
      <c r="BM10" s="198">
        <f>IF(BW10=TRUE,3,0)</f>
        <v>0</v>
      </c>
      <c r="BN10" s="70"/>
      <c r="BO10" s="70"/>
      <c r="BP10" s="70"/>
      <c r="BQ10" s="199"/>
      <c r="BR10" s="70"/>
      <c r="BS10" s="70"/>
      <c r="BT10" s="70"/>
      <c r="BU10" s="70"/>
      <c r="BV10" s="70"/>
      <c r="BW10" s="200" t="b">
        <f>FALSE</f>
        <v>0</v>
      </c>
      <c r="BX10" s="201" t="b">
        <f>FALSE</f>
        <v>0</v>
      </c>
      <c r="BZ10" s="200"/>
    </row>
    <row r="11" spans="1:78" s="87" customFormat="1" ht="6" customHeight="1">
      <c r="AB11" s="185"/>
      <c r="BC11" s="72"/>
      <c r="BM11" s="202"/>
      <c r="BQ11" s="203"/>
    </row>
    <row r="12" spans="1:78" s="201" customFormat="1" ht="1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8" t="s">
        <v>42</v>
      </c>
      <c r="AC12" s="89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70"/>
      <c r="BC12" s="194">
        <v>3</v>
      </c>
      <c r="BD12" s="70"/>
      <c r="BE12" s="70"/>
      <c r="BF12" s="204"/>
      <c r="BG12" s="204"/>
      <c r="BH12" s="70"/>
      <c r="BI12" s="197"/>
      <c r="BJ12" s="197"/>
      <c r="BK12" s="124"/>
      <c r="BL12" s="70"/>
      <c r="BM12" s="198">
        <f>IF(BW12=TRUE,3,0)</f>
        <v>0</v>
      </c>
      <c r="BN12" s="70"/>
      <c r="BO12" s="70"/>
      <c r="BP12" s="70"/>
      <c r="BQ12" s="199"/>
      <c r="BR12" s="70"/>
      <c r="BS12" s="70"/>
      <c r="BT12" s="70"/>
      <c r="BU12" s="70"/>
      <c r="BV12" s="70"/>
      <c r="BW12" s="201" t="b">
        <f>FALSE</f>
        <v>0</v>
      </c>
    </row>
    <row r="13" spans="1:78" s="208" customFormat="1" ht="6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205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72"/>
      <c r="BC13" s="87"/>
      <c r="BD13" s="72"/>
      <c r="BE13" s="72"/>
      <c r="BF13" s="72"/>
      <c r="BG13" s="72"/>
      <c r="BH13" s="72"/>
      <c r="BI13" s="72"/>
      <c r="BJ13" s="72"/>
      <c r="BK13" s="76"/>
      <c r="BL13" s="72"/>
      <c r="BM13" s="206"/>
      <c r="BN13" s="72"/>
      <c r="BO13" s="72"/>
      <c r="BP13" s="72"/>
      <c r="BQ13" s="207"/>
      <c r="BR13" s="72"/>
      <c r="BS13" s="72"/>
      <c r="BT13" s="72"/>
      <c r="BU13" s="72"/>
      <c r="BV13" s="72"/>
      <c r="BW13" s="72"/>
    </row>
    <row r="14" spans="1:78" s="201" customFormat="1" ht="12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8" t="s">
        <v>33</v>
      </c>
      <c r="AC14" s="89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70"/>
      <c r="BC14" s="194">
        <v>2</v>
      </c>
      <c r="BD14" s="70"/>
      <c r="BE14" s="70"/>
      <c r="BF14" s="209"/>
      <c r="BG14" s="209"/>
      <c r="BH14" s="70"/>
      <c r="BI14" s="197"/>
      <c r="BJ14" s="197"/>
      <c r="BK14" s="124"/>
      <c r="BL14" s="70"/>
      <c r="BM14" s="198">
        <f>IF(BW14=TRUE,2,0)</f>
        <v>0</v>
      </c>
      <c r="BN14" s="70"/>
      <c r="BO14" s="70"/>
      <c r="BP14" s="70"/>
      <c r="BQ14" s="199"/>
      <c r="BR14" s="70"/>
      <c r="BS14" s="70"/>
      <c r="BT14" s="70"/>
      <c r="BU14" s="70"/>
      <c r="BV14" s="70"/>
      <c r="BW14" s="201" t="b">
        <f>FALSE</f>
        <v>0</v>
      </c>
    </row>
    <row r="15" spans="1:78" s="208" customFormat="1" ht="6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90"/>
      <c r="BB15" s="72"/>
      <c r="BC15" s="72"/>
      <c r="BD15" s="72"/>
      <c r="BE15" s="72"/>
      <c r="BF15" s="72"/>
      <c r="BG15" s="72"/>
      <c r="BH15" s="72"/>
      <c r="BI15" s="72"/>
      <c r="BJ15" s="72"/>
      <c r="BK15" s="76"/>
      <c r="BL15" s="72"/>
      <c r="BM15" s="202"/>
      <c r="BN15" s="72"/>
      <c r="BO15" s="72"/>
      <c r="BP15" s="72"/>
      <c r="BQ15" s="203"/>
      <c r="BR15" s="72"/>
      <c r="BS15" s="72"/>
      <c r="BT15" s="72"/>
      <c r="BU15" s="72"/>
      <c r="BV15" s="72"/>
      <c r="BW15" s="72"/>
    </row>
    <row r="16" spans="1:78" s="201" customFormat="1" ht="12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8" t="s">
        <v>130</v>
      </c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70"/>
      <c r="BC16" s="194">
        <v>2</v>
      </c>
      <c r="BD16" s="70"/>
      <c r="BE16" s="70"/>
      <c r="BF16" s="204"/>
      <c r="BG16" s="204"/>
      <c r="BH16" s="70"/>
      <c r="BI16" s="197"/>
      <c r="BJ16" s="197"/>
      <c r="BK16" s="124"/>
      <c r="BL16" s="70"/>
      <c r="BM16" s="198">
        <f>IF(BW16=TRUE,2,0)</f>
        <v>0</v>
      </c>
      <c r="BN16" s="70"/>
      <c r="BO16" s="70"/>
      <c r="BP16" s="70"/>
      <c r="BQ16" s="199"/>
      <c r="BR16" s="70"/>
      <c r="BS16" s="70"/>
      <c r="BT16" s="70"/>
      <c r="BU16" s="70"/>
      <c r="BV16" s="70"/>
      <c r="BW16" s="201" t="b">
        <f>FALSE</f>
        <v>0</v>
      </c>
    </row>
    <row r="17" spans="1:75" s="201" customFormat="1" ht="6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205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70"/>
      <c r="BC17" s="210"/>
      <c r="BD17" s="70"/>
      <c r="BE17" s="70"/>
      <c r="BF17" s="70"/>
      <c r="BG17" s="70"/>
      <c r="BH17" s="70"/>
      <c r="BI17" s="70"/>
      <c r="BJ17" s="70"/>
      <c r="BK17" s="76"/>
      <c r="BL17" s="70"/>
      <c r="BM17" s="206"/>
      <c r="BN17" s="70"/>
      <c r="BO17" s="70"/>
      <c r="BP17" s="70"/>
      <c r="BQ17" s="207"/>
      <c r="BR17" s="70"/>
      <c r="BS17" s="70"/>
      <c r="BT17" s="70"/>
      <c r="BU17" s="70"/>
      <c r="BV17" s="70"/>
    </row>
    <row r="18" spans="1:75" s="201" customFormat="1" ht="12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8" t="s">
        <v>131</v>
      </c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70"/>
      <c r="BC18" s="194">
        <v>1</v>
      </c>
      <c r="BD18" s="70"/>
      <c r="BE18" s="70"/>
      <c r="BF18" s="204"/>
      <c r="BG18" s="204"/>
      <c r="BH18" s="70"/>
      <c r="BI18" s="197"/>
      <c r="BJ18" s="197"/>
      <c r="BK18" s="124"/>
      <c r="BL18" s="70"/>
      <c r="BM18" s="198">
        <f>IF(BW18=TRUE,1,0)</f>
        <v>0</v>
      </c>
      <c r="BN18" s="70"/>
      <c r="BO18" s="70"/>
      <c r="BP18" s="70"/>
      <c r="BQ18" s="199"/>
      <c r="BR18" s="70"/>
      <c r="BS18" s="70"/>
      <c r="BT18" s="70"/>
      <c r="BU18" s="70"/>
      <c r="BV18" s="70"/>
      <c r="BW18" s="201" t="b">
        <f>FALSE</f>
        <v>0</v>
      </c>
    </row>
    <row r="19" spans="1:75" s="201" customFormat="1" ht="6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205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70"/>
      <c r="BC19" s="210"/>
      <c r="BD19" s="70"/>
      <c r="BE19" s="70"/>
      <c r="BF19" s="70"/>
      <c r="BG19" s="70"/>
      <c r="BH19" s="70"/>
      <c r="BI19" s="70"/>
      <c r="BJ19" s="70"/>
      <c r="BK19" s="76"/>
      <c r="BL19" s="70"/>
      <c r="BM19" s="210"/>
      <c r="BN19" s="70"/>
      <c r="BO19" s="70"/>
      <c r="BP19" s="70"/>
      <c r="BQ19" s="207"/>
      <c r="BR19" s="70"/>
      <c r="BS19" s="70"/>
      <c r="BT19" s="70"/>
      <c r="BU19" s="70"/>
      <c r="BV19" s="70"/>
    </row>
    <row r="20" spans="1:75" s="201" customFormat="1" ht="1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8" t="s">
        <v>164</v>
      </c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70"/>
      <c r="BC20" s="70"/>
      <c r="BD20" s="70"/>
      <c r="BE20" s="70"/>
      <c r="BF20" s="70"/>
      <c r="BG20" s="70"/>
      <c r="BH20" s="70"/>
      <c r="BI20" s="70"/>
      <c r="BJ20" s="70"/>
      <c r="BK20" s="76"/>
      <c r="BL20" s="70"/>
      <c r="BM20" s="70"/>
      <c r="BN20" s="70"/>
      <c r="BO20" s="70"/>
      <c r="BP20" s="70"/>
      <c r="BQ20" s="211"/>
      <c r="BR20" s="70"/>
      <c r="BS20" s="70"/>
      <c r="BT20" s="70"/>
      <c r="BU20" s="70"/>
      <c r="BV20" s="70"/>
      <c r="BW20" s="201" t="b">
        <f>FALSE</f>
        <v>0</v>
      </c>
    </row>
    <row r="21" spans="1:75" s="201" customFormat="1" ht="6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205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70"/>
      <c r="BC21" s="210"/>
      <c r="BD21" s="70"/>
      <c r="BE21" s="70"/>
      <c r="BF21" s="70"/>
      <c r="BG21" s="70"/>
      <c r="BH21" s="70"/>
      <c r="BI21" s="70"/>
      <c r="BJ21" s="70"/>
      <c r="BK21" s="76"/>
      <c r="BL21" s="70"/>
      <c r="BM21" s="210"/>
      <c r="BN21" s="70"/>
      <c r="BO21" s="70"/>
      <c r="BP21" s="70"/>
      <c r="BQ21" s="207"/>
      <c r="BR21" s="70"/>
      <c r="BS21" s="70"/>
      <c r="BT21" s="70"/>
      <c r="BU21" s="70"/>
      <c r="BV21" s="70"/>
    </row>
    <row r="22" spans="1:75" s="208" customForma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 t="s">
        <v>165</v>
      </c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565" t="e">
        <f>#REF!</f>
        <v>#REF!</v>
      </c>
      <c r="AR22" s="565"/>
      <c r="AS22" s="565"/>
      <c r="AT22" s="565"/>
      <c r="AU22" s="565"/>
      <c r="AV22" s="565"/>
      <c r="AW22" s="565"/>
      <c r="AX22" s="72"/>
      <c r="AY22" s="72"/>
      <c r="AZ22" s="72"/>
      <c r="BA22" s="90"/>
      <c r="BB22" s="72"/>
      <c r="BC22" s="72"/>
      <c r="BD22" s="72"/>
      <c r="BE22" s="72"/>
      <c r="BF22" s="72"/>
      <c r="BG22" s="72"/>
      <c r="BH22" s="72"/>
      <c r="BI22" s="145"/>
      <c r="BJ22" s="145"/>
      <c r="BK22" s="145"/>
      <c r="BL22" s="79"/>
      <c r="BM22" s="79"/>
      <c r="BN22" s="79"/>
      <c r="BO22" s="79"/>
      <c r="BP22" s="92"/>
      <c r="BQ22" s="212"/>
      <c r="BR22" s="79"/>
      <c r="BS22" s="79"/>
      <c r="BT22" s="92"/>
      <c r="BU22" s="92"/>
      <c r="BV22" s="72"/>
      <c r="BW22" s="72"/>
    </row>
    <row r="23" spans="1:75" s="208" customFormat="1" ht="3.7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90"/>
      <c r="BB23" s="93"/>
      <c r="BC23" s="93"/>
      <c r="BD23" s="93"/>
      <c r="BE23" s="93"/>
      <c r="BF23" s="93"/>
      <c r="BG23" s="93"/>
      <c r="BH23" s="93"/>
      <c r="BI23" s="93"/>
      <c r="BJ23" s="79"/>
      <c r="BK23" s="79"/>
      <c r="BL23" s="79"/>
      <c r="BM23" s="79"/>
      <c r="BN23" s="79"/>
      <c r="BO23" s="79"/>
      <c r="BP23" s="92"/>
      <c r="BQ23" s="212"/>
      <c r="BR23" s="79"/>
      <c r="BS23" s="79"/>
      <c r="BT23" s="92"/>
      <c r="BU23" s="92"/>
      <c r="BV23" s="72"/>
      <c r="BW23" s="72"/>
    </row>
    <row r="24" spans="1:75" s="208" customFormat="1" ht="12.7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 t="s">
        <v>166</v>
      </c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565" t="e">
        <f>#REF!</f>
        <v>#REF!</v>
      </c>
      <c r="AR24" s="565"/>
      <c r="AS24" s="565"/>
      <c r="AT24" s="565"/>
      <c r="AU24" s="565"/>
      <c r="AV24" s="565"/>
      <c r="AW24" s="565"/>
      <c r="AX24" s="72"/>
      <c r="AY24" s="72"/>
      <c r="AZ24" s="72"/>
      <c r="BA24" s="90"/>
      <c r="BB24" s="93"/>
      <c r="BC24" s="93"/>
      <c r="BD24" s="93"/>
      <c r="BE24" s="93"/>
      <c r="BF24" s="93"/>
      <c r="BG24" s="93"/>
      <c r="BH24" s="93"/>
      <c r="BI24" s="93"/>
      <c r="BJ24" s="79"/>
      <c r="BK24" s="79"/>
      <c r="BL24" s="79"/>
      <c r="BM24" s="79"/>
      <c r="BN24" s="79"/>
      <c r="BO24" s="79"/>
      <c r="BP24" s="92"/>
      <c r="BQ24" s="212"/>
      <c r="BR24" s="79"/>
      <c r="BS24" s="79"/>
      <c r="BT24" s="92"/>
      <c r="BU24" s="92"/>
      <c r="BV24" s="72"/>
      <c r="BW24" s="72"/>
    </row>
    <row r="25" spans="1:75" s="208" customFormat="1" ht="4.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90"/>
      <c r="BB25" s="93"/>
      <c r="BC25" s="93"/>
      <c r="BD25" s="93"/>
      <c r="BE25" s="93"/>
      <c r="BF25" s="93"/>
      <c r="BG25" s="93"/>
      <c r="BH25" s="93"/>
      <c r="BI25" s="93"/>
      <c r="BJ25" s="79"/>
      <c r="BK25" s="79"/>
      <c r="BL25" s="79"/>
      <c r="BM25" s="79"/>
      <c r="BN25" s="79"/>
      <c r="BO25" s="79"/>
      <c r="BP25" s="92"/>
      <c r="BQ25" s="212"/>
      <c r="BR25" s="79"/>
      <c r="BS25" s="79"/>
      <c r="BT25" s="92"/>
      <c r="BU25" s="92"/>
      <c r="BV25" s="72"/>
      <c r="BW25" s="72"/>
    </row>
    <row r="26" spans="1:75" s="208" customFormat="1" ht="12.7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 t="s">
        <v>167</v>
      </c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565" t="e">
        <f>AQ22+AQ24</f>
        <v>#REF!</v>
      </c>
      <c r="AR26" s="565"/>
      <c r="AS26" s="565"/>
      <c r="AT26" s="565"/>
      <c r="AU26" s="565"/>
      <c r="AV26" s="565"/>
      <c r="AW26" s="565"/>
      <c r="AX26" s="72"/>
      <c r="AY26" s="72"/>
      <c r="AZ26" s="72"/>
      <c r="BA26" s="90"/>
      <c r="BB26" s="93"/>
      <c r="BC26" s="93"/>
      <c r="BD26" s="93"/>
      <c r="BE26" s="93"/>
      <c r="BF26" s="93"/>
      <c r="BG26" s="93"/>
      <c r="BH26" s="93"/>
      <c r="BI26" s="93"/>
      <c r="BJ26" s="79"/>
      <c r="BK26" s="79"/>
      <c r="BL26" s="79"/>
      <c r="BM26" s="79"/>
      <c r="BN26" s="79"/>
      <c r="BO26" s="79"/>
      <c r="BP26" s="92"/>
      <c r="BQ26" s="212"/>
      <c r="BR26" s="79"/>
      <c r="BS26" s="79"/>
      <c r="BT26" s="92"/>
      <c r="BU26" s="92"/>
      <c r="BV26" s="72"/>
      <c r="BW26" s="72"/>
    </row>
    <row r="27" spans="1:75" s="208" customFormat="1" ht="3.7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90"/>
      <c r="BB27" s="93"/>
      <c r="BC27" s="93"/>
      <c r="BD27" s="93"/>
      <c r="BE27" s="93"/>
      <c r="BF27" s="93"/>
      <c r="BG27" s="93"/>
      <c r="BH27" s="93"/>
      <c r="BI27" s="93"/>
      <c r="BJ27" s="79"/>
      <c r="BK27" s="79"/>
      <c r="BL27" s="79"/>
      <c r="BM27" s="79"/>
      <c r="BN27" s="79"/>
      <c r="BO27" s="79"/>
      <c r="BP27" s="92"/>
      <c r="BQ27" s="212"/>
      <c r="BR27" s="79"/>
      <c r="BS27" s="79"/>
      <c r="BT27" s="92"/>
      <c r="BU27" s="92"/>
      <c r="BV27" s="72"/>
      <c r="BW27" s="72"/>
    </row>
    <row r="28" spans="1:75" s="208" customForma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 t="s">
        <v>168</v>
      </c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565" t="e">
        <f>(AQ26*2)/3</f>
        <v>#REF!</v>
      </c>
      <c r="AR28" s="565"/>
      <c r="AS28" s="565"/>
      <c r="AT28" s="565"/>
      <c r="AU28" s="565"/>
      <c r="AV28" s="565"/>
      <c r="AW28" s="565"/>
      <c r="AX28" s="72"/>
      <c r="AY28" s="72"/>
      <c r="AZ28" s="72"/>
      <c r="BA28" s="90"/>
      <c r="BB28" s="72"/>
      <c r="BC28" s="194">
        <v>9</v>
      </c>
      <c r="BD28" s="70"/>
      <c r="BE28" s="70"/>
      <c r="BF28" s="209"/>
      <c r="BG28" s="209"/>
      <c r="BH28" s="70"/>
      <c r="BI28" s="197"/>
      <c r="BJ28" s="197"/>
      <c r="BK28" s="124"/>
      <c r="BL28" s="70"/>
      <c r="BM28" s="198">
        <f>IF(BW28=TRUE,9,0)</f>
        <v>0</v>
      </c>
      <c r="BN28" s="79"/>
      <c r="BO28" s="79"/>
      <c r="BP28" s="92"/>
      <c r="BQ28" s="199"/>
      <c r="BR28" s="79"/>
      <c r="BS28" s="79"/>
      <c r="BT28" s="92"/>
      <c r="BU28" s="92"/>
      <c r="BV28" s="72"/>
      <c r="BW28" s="208" t="b">
        <f>FALSE</f>
        <v>0</v>
      </c>
    </row>
    <row r="29" spans="1:75" s="208" customFormat="1" ht="3.7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93"/>
      <c r="BB29" s="93"/>
      <c r="BC29" s="93"/>
      <c r="BD29" s="93"/>
      <c r="BE29" s="93"/>
      <c r="BF29" s="93"/>
      <c r="BG29" s="93"/>
      <c r="BH29" s="93"/>
      <c r="BI29" s="93"/>
      <c r="BJ29" s="79"/>
      <c r="BK29" s="79"/>
      <c r="BL29" s="79"/>
      <c r="BM29" s="79"/>
      <c r="BN29" s="79"/>
      <c r="BO29" s="79"/>
      <c r="BP29" s="92"/>
      <c r="BQ29" s="79"/>
      <c r="BR29" s="79"/>
      <c r="BS29" s="79"/>
      <c r="BT29" s="92"/>
      <c r="BU29" s="92"/>
      <c r="BV29" s="72"/>
    </row>
    <row r="30" spans="1:75" s="87" customFormat="1" ht="12">
      <c r="BC30" s="72"/>
      <c r="BM30" s="72"/>
    </row>
    <row r="31" spans="1:75" s="164" customFormat="1" ht="15" customHeight="1">
      <c r="AB31" s="579" t="s">
        <v>169</v>
      </c>
      <c r="AC31" s="579"/>
      <c r="AD31" s="579"/>
      <c r="AE31" s="579"/>
      <c r="AF31" s="579"/>
      <c r="AG31" s="579"/>
      <c r="AH31" s="579"/>
      <c r="AI31" s="579"/>
      <c r="AJ31" s="579"/>
      <c r="AK31" s="579"/>
      <c r="AL31" s="579"/>
      <c r="AM31" s="579"/>
      <c r="AN31" s="579"/>
      <c r="AO31" s="579"/>
      <c r="AP31" s="579"/>
      <c r="AQ31" s="579"/>
      <c r="AR31" s="579"/>
      <c r="AS31" s="579"/>
      <c r="AT31" s="579"/>
      <c r="AU31" s="579"/>
      <c r="AV31" s="579"/>
      <c r="AW31" s="579"/>
      <c r="AX31" s="579"/>
      <c r="AY31" s="579"/>
      <c r="AZ31" s="579"/>
      <c r="BA31" s="579"/>
      <c r="BB31" s="579"/>
      <c r="BC31" s="579"/>
      <c r="BD31" s="579"/>
      <c r="BE31" s="579"/>
      <c r="BF31" s="579"/>
      <c r="BG31" s="579"/>
      <c r="BH31" s="579"/>
      <c r="BI31" s="579"/>
      <c r="BJ31" s="579"/>
      <c r="BK31" s="213"/>
      <c r="BM31" s="214">
        <f>BM10+BM12+BM14+BM16+BM18+BM28</f>
        <v>0</v>
      </c>
      <c r="BQ31" s="199">
        <f>BQ10+BQ12+BQ14+BQ16+BQ18+BQ28</f>
        <v>0</v>
      </c>
    </row>
    <row r="32" spans="1:75" s="87" customFormat="1" ht="12">
      <c r="BC32" s="72"/>
      <c r="BM32" s="72"/>
    </row>
    <row r="33" spans="1:75" s="87" customFormat="1" ht="12">
      <c r="BC33" s="72"/>
      <c r="BM33" s="72"/>
    </row>
    <row r="34" spans="1:75" s="68" customFormat="1" ht="45" customHeight="1">
      <c r="AB34" s="575" t="s">
        <v>170</v>
      </c>
      <c r="AC34" s="575"/>
      <c r="AD34" s="575"/>
      <c r="AE34" s="575"/>
      <c r="AF34" s="575"/>
      <c r="AG34" s="575"/>
      <c r="AH34" s="575"/>
      <c r="AI34" s="575"/>
      <c r="AJ34" s="575"/>
      <c r="AK34" s="575"/>
      <c r="AL34" s="575"/>
      <c r="AM34" s="575"/>
      <c r="AN34" s="575"/>
      <c r="AO34" s="575"/>
      <c r="AP34" s="575"/>
      <c r="AQ34" s="575"/>
      <c r="AR34" s="575"/>
      <c r="AS34" s="575"/>
      <c r="AT34" s="575"/>
      <c r="AU34" s="575"/>
      <c r="AV34" s="575"/>
      <c r="AW34" s="575"/>
      <c r="AX34" s="575"/>
      <c r="AY34" s="575"/>
      <c r="AZ34" s="575"/>
      <c r="BA34" s="81"/>
      <c r="BB34" s="576" t="s">
        <v>161</v>
      </c>
      <c r="BC34" s="576"/>
      <c r="BD34" s="576"/>
      <c r="BE34" s="193"/>
      <c r="BF34" s="193"/>
      <c r="BG34" s="193"/>
      <c r="BH34" s="193"/>
      <c r="BI34" s="193"/>
      <c r="BJ34" s="193"/>
      <c r="BK34" s="193"/>
      <c r="BL34" s="577" t="s">
        <v>162</v>
      </c>
      <c r="BM34" s="577"/>
      <c r="BN34" s="577"/>
      <c r="BO34" s="193"/>
      <c r="BP34" s="578" t="s">
        <v>163</v>
      </c>
      <c r="BQ34" s="578"/>
      <c r="BR34" s="578"/>
      <c r="BS34" s="193"/>
    </row>
    <row r="35" spans="1:75" s="87" customFormat="1" ht="12">
      <c r="BC35" s="72"/>
      <c r="BM35" s="72"/>
    </row>
    <row r="36" spans="1:75" s="221" customFormat="1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6" t="s">
        <v>171</v>
      </c>
      <c r="AC36" s="217"/>
      <c r="AD36" s="217"/>
      <c r="AE36" s="218"/>
      <c r="AF36" s="218"/>
      <c r="AG36" s="218"/>
      <c r="AH36" s="218"/>
      <c r="AI36" s="218"/>
      <c r="AJ36" s="218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186"/>
      <c r="BB36" s="186"/>
      <c r="BC36" s="186"/>
      <c r="BD36" s="186"/>
      <c r="BE36" s="186"/>
      <c r="BF36" s="186"/>
      <c r="BG36" s="215"/>
      <c r="BH36" s="215"/>
      <c r="BI36" s="215"/>
      <c r="BJ36" s="215"/>
      <c r="BK36" s="220"/>
      <c r="BL36" s="215"/>
      <c r="BM36" s="220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</row>
    <row r="37" spans="1:75" s="222" customFormat="1" ht="6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205"/>
      <c r="AD37" s="76"/>
      <c r="AE37" s="76"/>
      <c r="AF37" s="76"/>
      <c r="AG37" s="76"/>
      <c r="AH37" s="76"/>
      <c r="AI37" s="76"/>
      <c r="AJ37" s="76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102"/>
      <c r="BH37" s="102"/>
      <c r="BI37" s="102"/>
      <c r="BJ37" s="102"/>
      <c r="BK37" s="76"/>
      <c r="BL37" s="102"/>
      <c r="BM37" s="76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</row>
    <row r="38" spans="1:75" s="220" customFormat="1">
      <c r="AC38" s="223" t="s">
        <v>172</v>
      </c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</row>
    <row r="39" spans="1:75" s="76" customFormat="1" ht="4.5" customHeight="1">
      <c r="AC39" s="20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</row>
    <row r="40" spans="1:75" s="221" customFormat="1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25" t="s">
        <v>173</v>
      </c>
      <c r="AD40" s="215"/>
      <c r="AE40" s="215"/>
      <c r="AF40" s="574" t="e">
        <f>#REF!</f>
        <v>#REF!</v>
      </c>
      <c r="AG40" s="574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574"/>
      <c r="AV40" s="574"/>
      <c r="AW40" s="574"/>
      <c r="AX40" s="574"/>
      <c r="AY40" s="574"/>
      <c r="AZ40" s="574"/>
      <c r="BA40" s="226"/>
      <c r="BB40" s="226"/>
      <c r="BC40" s="227">
        <v>4</v>
      </c>
      <c r="BD40" s="226"/>
      <c r="BE40" s="226"/>
      <c r="BF40" s="209"/>
      <c r="BG40" s="209"/>
      <c r="BH40" s="70"/>
      <c r="BI40" s="228"/>
      <c r="BJ40" s="228"/>
      <c r="BK40" s="124"/>
      <c r="BL40" s="70"/>
      <c r="BM40" s="198">
        <f>IF(BW40=TRUE,4,0)</f>
        <v>0</v>
      </c>
      <c r="BN40" s="215"/>
      <c r="BO40" s="215"/>
      <c r="BP40" s="215"/>
      <c r="BQ40" s="199"/>
      <c r="BR40" s="215"/>
      <c r="BS40" s="215"/>
      <c r="BT40" s="215"/>
      <c r="BU40" s="215"/>
      <c r="BV40" s="215"/>
      <c r="BW40" s="221" t="b">
        <f>FALSE</f>
        <v>0</v>
      </c>
    </row>
    <row r="41" spans="1:75" s="76" customFormat="1" ht="4.5" customHeight="1">
      <c r="AC41" s="205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Q41" s="229"/>
    </row>
    <row r="42" spans="1:75" s="222" customFormat="1" ht="12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230" t="s">
        <v>174</v>
      </c>
      <c r="AC42" s="102"/>
      <c r="AD42" s="76"/>
      <c r="AE42" s="76"/>
      <c r="AF42" s="76"/>
      <c r="AG42" s="76"/>
      <c r="AH42" s="76"/>
      <c r="AI42" s="76"/>
      <c r="AJ42" s="76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102"/>
      <c r="BG42" s="102"/>
      <c r="BH42" s="102"/>
      <c r="BI42" s="102"/>
      <c r="BJ42" s="102"/>
      <c r="BK42" s="76"/>
      <c r="BL42" s="102"/>
      <c r="BM42" s="76"/>
      <c r="BN42" s="102"/>
      <c r="BO42" s="102"/>
      <c r="BP42" s="102"/>
      <c r="BQ42" s="229"/>
      <c r="BR42" s="76"/>
      <c r="BS42" s="76"/>
      <c r="BT42" s="102"/>
      <c r="BU42" s="102"/>
      <c r="BV42" s="102"/>
      <c r="BW42" s="102"/>
    </row>
    <row r="43" spans="1:75" s="221" customFormat="1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23" t="s">
        <v>175</v>
      </c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15"/>
      <c r="BH43" s="215"/>
      <c r="BI43" s="215"/>
      <c r="BJ43" s="215"/>
      <c r="BK43" s="220"/>
      <c r="BL43" s="215"/>
      <c r="BM43" s="220"/>
      <c r="BN43" s="215"/>
      <c r="BO43" s="215"/>
      <c r="BP43" s="215"/>
      <c r="BQ43" s="231"/>
      <c r="BR43" s="232"/>
      <c r="BS43" s="220"/>
      <c r="BT43" s="215"/>
      <c r="BU43" s="215"/>
      <c r="BV43" s="215"/>
    </row>
    <row r="44" spans="1:75" s="222" customFormat="1" ht="4.5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95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102"/>
      <c r="BH44" s="102"/>
      <c r="BI44" s="102"/>
      <c r="BJ44" s="102"/>
      <c r="BK44" s="76"/>
      <c r="BL44" s="102"/>
      <c r="BM44" s="102"/>
      <c r="BN44" s="102"/>
      <c r="BO44" s="102"/>
      <c r="BP44" s="102"/>
      <c r="BQ44" s="233"/>
      <c r="BR44" s="76"/>
      <c r="BS44" s="76"/>
      <c r="BT44" s="102"/>
      <c r="BU44" s="102"/>
      <c r="BV44" s="102"/>
      <c r="BW44" s="102"/>
    </row>
    <row r="45" spans="1:75" s="221" customFormat="1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25" t="s">
        <v>173</v>
      </c>
      <c r="AD45" s="215"/>
      <c r="AE45" s="215"/>
      <c r="AF45" s="574" t="e">
        <f>#REF!</f>
        <v>#REF!</v>
      </c>
      <c r="AG45" s="574"/>
      <c r="AH45" s="574"/>
      <c r="AI45" s="574"/>
      <c r="AJ45" s="574"/>
      <c r="AK45" s="574"/>
      <c r="AL45" s="574"/>
      <c r="AM45" s="574"/>
      <c r="AN45" s="574"/>
      <c r="AO45" s="574"/>
      <c r="AP45" s="574"/>
      <c r="AQ45" s="574"/>
      <c r="AR45" s="574"/>
      <c r="AS45" s="574"/>
      <c r="AT45" s="574"/>
      <c r="AU45" s="574"/>
      <c r="AV45" s="574"/>
      <c r="AW45" s="574"/>
      <c r="AX45" s="574"/>
      <c r="AY45" s="574"/>
      <c r="AZ45" s="574"/>
      <c r="BA45" s="226"/>
      <c r="BB45" s="226"/>
      <c r="BC45" s="227">
        <v>2</v>
      </c>
      <c r="BD45" s="226"/>
      <c r="BE45" s="226"/>
      <c r="BF45" s="209"/>
      <c r="BG45" s="209"/>
      <c r="BH45" s="70"/>
      <c r="BI45" s="228"/>
      <c r="BJ45" s="228"/>
      <c r="BK45" s="124"/>
      <c r="BL45" s="70"/>
      <c r="BM45" s="198">
        <f>IF(BW45=TRUE,2,0)</f>
        <v>0</v>
      </c>
      <c r="BN45" s="215"/>
      <c r="BO45" s="215"/>
      <c r="BP45" s="215"/>
      <c r="BQ45" s="199"/>
      <c r="BR45" s="220"/>
      <c r="BS45" s="220"/>
      <c r="BT45" s="215"/>
      <c r="BU45" s="215"/>
      <c r="BV45" s="215"/>
      <c r="BW45" s="222" t="b">
        <f>FALSE</f>
        <v>0</v>
      </c>
    </row>
    <row r="46" spans="1:75" s="222" customFormat="1" ht="12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205"/>
      <c r="AD46" s="76"/>
      <c r="AE46" s="76"/>
      <c r="AF46" s="76"/>
      <c r="AG46" s="76"/>
      <c r="AH46" s="76"/>
      <c r="AI46" s="77"/>
      <c r="AJ46" s="77"/>
      <c r="AK46" s="77"/>
      <c r="AL46" s="77"/>
      <c r="AM46" s="77"/>
      <c r="AN46" s="77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102"/>
      <c r="BH46" s="102"/>
      <c r="BI46" s="102"/>
      <c r="BJ46" s="102"/>
      <c r="BK46" s="76"/>
      <c r="BL46" s="102"/>
      <c r="BM46" s="76"/>
      <c r="BN46" s="102"/>
      <c r="BO46" s="102"/>
      <c r="BP46" s="102"/>
      <c r="BQ46" s="229"/>
      <c r="BR46" s="76"/>
      <c r="BS46" s="76"/>
      <c r="BT46" s="102"/>
      <c r="BU46" s="102"/>
      <c r="BV46" s="102"/>
    </row>
    <row r="47" spans="1:75" s="221" customFormat="1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6" t="s">
        <v>176</v>
      </c>
      <c r="AC47" s="217"/>
      <c r="AD47" s="218"/>
      <c r="AE47" s="218"/>
      <c r="AF47" s="218"/>
      <c r="AG47" s="218"/>
      <c r="AH47" s="234"/>
      <c r="AI47" s="234"/>
      <c r="AJ47" s="219"/>
      <c r="AK47" s="219"/>
      <c r="AL47" s="219"/>
      <c r="AM47" s="219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20"/>
      <c r="BB47" s="220"/>
      <c r="BC47" s="227">
        <v>2</v>
      </c>
      <c r="BD47" s="226"/>
      <c r="BE47" s="226"/>
      <c r="BF47" s="236"/>
      <c r="BG47" s="236"/>
      <c r="BH47" s="102"/>
      <c r="BI47" s="237"/>
      <c r="BJ47" s="237"/>
      <c r="BK47" s="124"/>
      <c r="BL47" s="102"/>
      <c r="BM47" s="198">
        <f>IF(BW47=TRUE,2,0)</f>
        <v>0</v>
      </c>
      <c r="BN47" s="215"/>
      <c r="BO47" s="215"/>
      <c r="BP47" s="215"/>
      <c r="BQ47" s="199"/>
      <c r="BR47" s="220"/>
      <c r="BS47" s="220"/>
      <c r="BT47" s="215"/>
      <c r="BU47" s="215"/>
      <c r="BV47" s="215"/>
      <c r="BW47" s="221" t="b">
        <f>FALSE</f>
        <v>0</v>
      </c>
    </row>
    <row r="48" spans="1:75" s="221" customFormat="1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38"/>
      <c r="AC48" s="239"/>
      <c r="AD48" s="220"/>
      <c r="AE48" s="220"/>
      <c r="AF48" s="220"/>
      <c r="AG48" s="220"/>
      <c r="AH48" s="186"/>
      <c r="AI48" s="186"/>
      <c r="AJ48" s="186"/>
      <c r="AK48" s="186"/>
      <c r="AL48" s="186"/>
      <c r="AM48" s="186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32"/>
      <c r="BD48" s="226"/>
      <c r="BE48" s="226"/>
      <c r="BF48" s="124"/>
      <c r="BG48" s="124"/>
      <c r="BH48" s="76"/>
      <c r="BI48" s="124"/>
      <c r="BJ48" s="124"/>
      <c r="BK48" s="124"/>
      <c r="BL48" s="76"/>
      <c r="BM48" s="206"/>
      <c r="BN48" s="215"/>
      <c r="BO48" s="215"/>
      <c r="BP48" s="215"/>
      <c r="BQ48" s="207"/>
      <c r="BR48" s="220"/>
      <c r="BS48" s="220"/>
      <c r="BT48" s="215"/>
      <c r="BU48" s="215"/>
      <c r="BV48" s="215"/>
    </row>
    <row r="49" spans="1:75" s="221" customFormat="1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6" t="s">
        <v>177</v>
      </c>
      <c r="AC49" s="217"/>
      <c r="AD49" s="218"/>
      <c r="AE49" s="218"/>
      <c r="AF49" s="218"/>
      <c r="AG49" s="218"/>
      <c r="AH49" s="219"/>
      <c r="AI49" s="219"/>
      <c r="AJ49" s="219"/>
      <c r="AK49" s="219"/>
      <c r="AL49" s="219"/>
      <c r="AM49" s="219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20"/>
      <c r="BB49" s="220"/>
      <c r="BC49" s="220"/>
      <c r="BD49" s="220"/>
      <c r="BE49" s="220"/>
      <c r="BF49" s="220"/>
      <c r="BG49" s="215"/>
      <c r="BH49" s="225"/>
      <c r="BI49" s="225"/>
      <c r="BJ49" s="225"/>
      <c r="BK49" s="223"/>
      <c r="BL49" s="215"/>
      <c r="BM49" s="220"/>
      <c r="BN49" s="215"/>
      <c r="BO49" s="215"/>
      <c r="BP49" s="215"/>
      <c r="BQ49" s="231"/>
      <c r="BR49" s="220"/>
      <c r="BS49" s="220"/>
      <c r="BT49" s="215"/>
      <c r="BU49" s="215"/>
      <c r="BV49" s="215"/>
    </row>
    <row r="50" spans="1:75" s="221" customFormat="1" ht="6" customHeight="1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25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15"/>
      <c r="BH50" s="225"/>
      <c r="BI50" s="225"/>
      <c r="BJ50" s="225"/>
      <c r="BK50" s="223"/>
      <c r="BL50" s="215"/>
      <c r="BM50" s="220"/>
      <c r="BN50" s="215"/>
      <c r="BO50" s="215"/>
      <c r="BP50" s="215"/>
      <c r="BQ50" s="231"/>
      <c r="BR50" s="220"/>
      <c r="BS50" s="220"/>
      <c r="BT50" s="215"/>
      <c r="BU50" s="215"/>
      <c r="BV50" s="215"/>
    </row>
    <row r="51" spans="1:75" s="221" customFormat="1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23" t="s">
        <v>178</v>
      </c>
      <c r="AD51" s="220"/>
      <c r="AE51" s="220"/>
      <c r="AF51" s="220"/>
      <c r="AG51" s="220"/>
      <c r="AH51" s="220"/>
      <c r="AI51" s="186"/>
      <c r="AJ51" s="186"/>
      <c r="AK51" s="186"/>
      <c r="AL51" s="186"/>
      <c r="AM51" s="186"/>
      <c r="AN51" s="186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7">
        <v>3</v>
      </c>
      <c r="BD51" s="226"/>
      <c r="BE51" s="226"/>
      <c r="BF51" s="236"/>
      <c r="BG51" s="236"/>
      <c r="BH51" s="102"/>
      <c r="BI51" s="237"/>
      <c r="BJ51" s="237"/>
      <c r="BK51" s="124"/>
      <c r="BL51" s="102"/>
      <c r="BM51" s="198">
        <f>IF(BW51=TRUE,3,0)</f>
        <v>0</v>
      </c>
      <c r="BN51" s="215"/>
      <c r="BO51" s="215"/>
      <c r="BP51" s="215"/>
      <c r="BQ51" s="199"/>
      <c r="BR51" s="232"/>
      <c r="BS51" s="220"/>
      <c r="BT51" s="215"/>
      <c r="BU51" s="215"/>
      <c r="BV51" s="215"/>
      <c r="BW51" s="221" t="b">
        <f>FALSE</f>
        <v>0</v>
      </c>
    </row>
    <row r="52" spans="1:75" s="221" customFormat="1" ht="4.5" customHeight="1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23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15"/>
      <c r="BH52" s="225"/>
      <c r="BI52" s="225"/>
      <c r="BJ52" s="225"/>
      <c r="BK52" s="223"/>
      <c r="BL52" s="215"/>
      <c r="BM52" s="220"/>
      <c r="BN52" s="215"/>
      <c r="BO52" s="215"/>
      <c r="BP52" s="215"/>
      <c r="BQ52" s="231"/>
      <c r="BR52" s="220"/>
      <c r="BS52" s="220"/>
      <c r="BT52" s="215"/>
      <c r="BU52" s="215"/>
      <c r="BV52" s="215"/>
    </row>
    <row r="53" spans="1:75" s="221" customFormat="1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23" t="s">
        <v>179</v>
      </c>
      <c r="AD53" s="220"/>
      <c r="AE53" s="220"/>
      <c r="AF53" s="220"/>
      <c r="AG53" s="215"/>
      <c r="AH53" s="186"/>
      <c r="AI53" s="186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27">
        <v>2</v>
      </c>
      <c r="BD53" s="226"/>
      <c r="BE53" s="226"/>
      <c r="BF53" s="236"/>
      <c r="BG53" s="236"/>
      <c r="BH53" s="102"/>
      <c r="BI53" s="237"/>
      <c r="BJ53" s="237"/>
      <c r="BK53" s="124"/>
      <c r="BL53" s="102"/>
      <c r="BM53" s="198">
        <f>IF(BW53=TRUE,2,0)</f>
        <v>0</v>
      </c>
      <c r="BN53" s="215"/>
      <c r="BO53" s="215"/>
      <c r="BP53" s="215"/>
      <c r="BQ53" s="199"/>
      <c r="BR53" s="232"/>
      <c r="BS53" s="220"/>
      <c r="BT53" s="215"/>
      <c r="BU53" s="215"/>
      <c r="BV53" s="215"/>
      <c r="BW53" s="221" t="b">
        <f>FALSE</f>
        <v>0</v>
      </c>
    </row>
    <row r="54" spans="1:75" s="241" customFormat="1" ht="4.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223"/>
      <c r="AD54" s="220"/>
      <c r="AE54" s="220"/>
      <c r="AF54" s="220"/>
      <c r="AG54" s="220"/>
      <c r="AH54" s="220"/>
      <c r="AI54" s="220"/>
      <c r="AJ54" s="220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03"/>
      <c r="BH54" s="240"/>
      <c r="BI54" s="240"/>
      <c r="BJ54" s="240"/>
      <c r="BK54" s="223"/>
      <c r="BL54" s="103"/>
      <c r="BM54" s="220"/>
      <c r="BN54" s="103"/>
      <c r="BO54" s="103"/>
      <c r="BP54" s="103"/>
      <c r="BQ54" s="231"/>
      <c r="BR54" s="220"/>
      <c r="BS54" s="220"/>
      <c r="BT54" s="103"/>
      <c r="BU54" s="103"/>
      <c r="BV54" s="103"/>
      <c r="BW54" s="103"/>
    </row>
    <row r="55" spans="1:75" s="241" customForma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72" t="s">
        <v>180</v>
      </c>
      <c r="AE55" s="72"/>
      <c r="AF55" s="72"/>
      <c r="AG55" s="72"/>
      <c r="AH55" s="72"/>
      <c r="AI55" s="72"/>
      <c r="AJ55" s="72"/>
      <c r="AK55" s="72"/>
      <c r="AL55" s="565">
        <v>0</v>
      </c>
      <c r="AM55" s="565"/>
      <c r="AN55" s="565"/>
      <c r="AO55" s="565"/>
      <c r="AP55" s="565"/>
      <c r="AQ55" s="565"/>
      <c r="AR55" s="565"/>
      <c r="AS55" s="242"/>
      <c r="AT55" s="242"/>
      <c r="AU55" s="242"/>
      <c r="AV55" s="242"/>
      <c r="AW55" s="242"/>
      <c r="AX55" s="186"/>
      <c r="AY55" s="186"/>
      <c r="AZ55" s="186"/>
      <c r="BA55" s="186"/>
      <c r="BB55" s="186"/>
      <c r="BC55" s="186"/>
      <c r="BD55" s="186"/>
      <c r="BE55" s="186"/>
      <c r="BF55" s="186"/>
      <c r="BG55" s="103"/>
      <c r="BH55" s="240"/>
      <c r="BI55" s="240"/>
      <c r="BJ55" s="240"/>
      <c r="BK55" s="223"/>
      <c r="BL55" s="103"/>
      <c r="BM55" s="220"/>
      <c r="BN55" s="103"/>
      <c r="BO55" s="103"/>
      <c r="BP55" s="103"/>
      <c r="BQ55" s="231"/>
      <c r="BR55" s="220"/>
      <c r="BS55" s="220"/>
      <c r="BT55" s="103"/>
      <c r="BU55" s="103"/>
      <c r="BV55" s="103"/>
      <c r="BW55" s="103"/>
    </row>
    <row r="56" spans="1:75" s="241" customFormat="1" ht="4.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223"/>
      <c r="AD56" s="220"/>
      <c r="AE56" s="220"/>
      <c r="AF56" s="220"/>
      <c r="AG56" s="220"/>
      <c r="AH56" s="220"/>
      <c r="AI56" s="220"/>
      <c r="AJ56" s="220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03"/>
      <c r="BH56" s="240"/>
      <c r="BI56" s="240"/>
      <c r="BJ56" s="240"/>
      <c r="BK56" s="223"/>
      <c r="BL56" s="103"/>
      <c r="BM56" s="220"/>
      <c r="BN56" s="103"/>
      <c r="BO56" s="103"/>
      <c r="BP56" s="103"/>
      <c r="BQ56" s="231"/>
      <c r="BR56" s="220"/>
      <c r="BS56" s="220"/>
      <c r="BT56" s="103"/>
      <c r="BU56" s="103"/>
      <c r="BV56" s="103"/>
      <c r="BW56" s="103"/>
    </row>
    <row r="57" spans="1:75" s="241" customForma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223"/>
      <c r="AD57" s="220" t="s">
        <v>181</v>
      </c>
      <c r="AE57" s="220"/>
      <c r="AF57" s="220"/>
      <c r="AG57" s="220"/>
      <c r="AH57" s="220"/>
      <c r="AI57" s="220"/>
      <c r="AJ57" s="220"/>
      <c r="AK57" s="186"/>
      <c r="AL57" s="565">
        <f>'1_Budget définitif'!AG219</f>
        <v>0</v>
      </c>
      <c r="AM57" s="565"/>
      <c r="AN57" s="565"/>
      <c r="AO57" s="565"/>
      <c r="AP57" s="565"/>
      <c r="AQ57" s="565"/>
      <c r="AR57" s="565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03"/>
      <c r="BH57" s="240"/>
      <c r="BI57" s="240"/>
      <c r="BJ57" s="240"/>
      <c r="BK57" s="223"/>
      <c r="BL57" s="103"/>
      <c r="BM57" s="220"/>
      <c r="BN57" s="103"/>
      <c r="BO57" s="103"/>
      <c r="BP57" s="103"/>
      <c r="BQ57" s="231"/>
      <c r="BR57" s="220"/>
      <c r="BS57" s="220"/>
      <c r="BT57" s="103"/>
      <c r="BU57" s="103"/>
      <c r="BV57" s="103"/>
      <c r="BW57" s="103"/>
    </row>
    <row r="58" spans="1:75" s="241" customFormat="1" ht="4.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223"/>
      <c r="AD58" s="220"/>
      <c r="AE58" s="220"/>
      <c r="AF58" s="220"/>
      <c r="AG58" s="220"/>
      <c r="AH58" s="220"/>
      <c r="AI58" s="220"/>
      <c r="AJ58" s="220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03"/>
      <c r="BH58" s="240"/>
      <c r="BI58" s="240"/>
      <c r="BJ58" s="240"/>
      <c r="BK58" s="223"/>
      <c r="BL58" s="103"/>
      <c r="BM58" s="220"/>
      <c r="BN58" s="103"/>
      <c r="BO58" s="103"/>
      <c r="BP58" s="103"/>
      <c r="BQ58" s="231"/>
      <c r="BR58" s="220"/>
      <c r="BS58" s="220"/>
      <c r="BT58" s="103"/>
      <c r="BU58" s="103"/>
      <c r="BV58" s="103"/>
      <c r="BW58" s="103"/>
    </row>
    <row r="59" spans="1:75" s="241" customForma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223"/>
      <c r="AD59" s="220" t="s">
        <v>182</v>
      </c>
      <c r="AE59" s="220"/>
      <c r="AF59" s="220"/>
      <c r="AG59" s="220"/>
      <c r="AH59" s="220"/>
      <c r="AI59" s="220"/>
      <c r="AJ59" s="220"/>
      <c r="AK59" s="186"/>
      <c r="AL59" s="580" t="e">
        <f>AL55/AL57</f>
        <v>#DIV/0!</v>
      </c>
      <c r="AM59" s="580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03"/>
      <c r="BH59" s="240"/>
      <c r="BI59" s="240"/>
      <c r="BJ59" s="240"/>
      <c r="BK59" s="223"/>
      <c r="BL59" s="103"/>
      <c r="BM59" s="220"/>
      <c r="BN59" s="103"/>
      <c r="BO59" s="103"/>
      <c r="BP59" s="103"/>
      <c r="BQ59" s="231"/>
      <c r="BR59" s="220"/>
      <c r="BS59" s="220"/>
      <c r="BT59" s="103"/>
      <c r="BU59" s="103"/>
      <c r="BV59" s="103"/>
      <c r="BW59" s="103"/>
    </row>
    <row r="60" spans="1:75" s="241" customFormat="1" ht="4.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223"/>
      <c r="AD60" s="220"/>
      <c r="AE60" s="220"/>
      <c r="AF60" s="220"/>
      <c r="AG60" s="220"/>
      <c r="AH60" s="220"/>
      <c r="AI60" s="220"/>
      <c r="AJ60" s="220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03"/>
      <c r="BH60" s="240"/>
      <c r="BI60" s="240"/>
      <c r="BJ60" s="240"/>
      <c r="BK60" s="223"/>
      <c r="BL60" s="103"/>
      <c r="BM60" s="220"/>
      <c r="BN60" s="103"/>
      <c r="BO60" s="103"/>
      <c r="BP60" s="103"/>
      <c r="BQ60" s="231"/>
      <c r="BR60" s="220"/>
      <c r="BS60" s="220"/>
      <c r="BT60" s="103"/>
      <c r="BU60" s="103"/>
      <c r="BV60" s="103"/>
      <c r="BW60" s="103"/>
    </row>
    <row r="61" spans="1:75" s="241" customForma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240" t="s">
        <v>183</v>
      </c>
      <c r="AD61" s="220"/>
      <c r="AE61" s="220"/>
      <c r="AF61" s="220"/>
      <c r="AG61" s="220"/>
      <c r="AH61" s="220"/>
      <c r="AI61" s="220"/>
      <c r="AJ61" s="220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227">
        <v>1</v>
      </c>
      <c r="BD61" s="226"/>
      <c r="BE61" s="226"/>
      <c r="BF61" s="236"/>
      <c r="BG61" s="236"/>
      <c r="BH61" s="102"/>
      <c r="BI61" s="237"/>
      <c r="BJ61" s="237"/>
      <c r="BK61" s="124"/>
      <c r="BL61" s="102"/>
      <c r="BM61" s="198">
        <f>IF(BW61=TRUE,1,0)</f>
        <v>0</v>
      </c>
      <c r="BN61" s="103"/>
      <c r="BO61" s="103"/>
      <c r="BP61" s="103"/>
      <c r="BQ61" s="199"/>
      <c r="BR61" s="220"/>
      <c r="BS61" s="220"/>
      <c r="BT61" s="103"/>
      <c r="BU61" s="103"/>
      <c r="BV61" s="103"/>
      <c r="BW61" s="241" t="b">
        <f>FALSE</f>
        <v>0</v>
      </c>
    </row>
    <row r="62" spans="1:75" s="241" customFormat="1" ht="4.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223"/>
      <c r="AD62" s="220"/>
      <c r="AE62" s="220"/>
      <c r="AF62" s="220"/>
      <c r="AG62" s="220"/>
      <c r="AH62" s="220"/>
      <c r="AI62" s="220"/>
      <c r="AJ62" s="220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03"/>
      <c r="BH62" s="240"/>
      <c r="BI62" s="240"/>
      <c r="BJ62" s="240"/>
      <c r="BK62" s="223"/>
      <c r="BL62" s="103"/>
      <c r="BM62" s="220"/>
      <c r="BN62" s="103"/>
      <c r="BO62" s="103"/>
      <c r="BP62" s="103"/>
      <c r="BQ62" s="231"/>
      <c r="BR62" s="220"/>
      <c r="BS62" s="220"/>
      <c r="BT62" s="103"/>
      <c r="BU62" s="103"/>
      <c r="BV62" s="103"/>
    </row>
    <row r="63" spans="1:75" s="241" customForma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240" t="s">
        <v>184</v>
      </c>
      <c r="AD63" s="220"/>
      <c r="AE63" s="220"/>
      <c r="AF63" s="220"/>
      <c r="AG63" s="220"/>
      <c r="AH63" s="220"/>
      <c r="AI63" s="220"/>
      <c r="AJ63" s="220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227">
        <v>1</v>
      </c>
      <c r="BD63" s="226"/>
      <c r="BE63" s="226"/>
      <c r="BF63" s="236"/>
      <c r="BG63" s="236"/>
      <c r="BH63" s="102"/>
      <c r="BI63" s="237"/>
      <c r="BJ63" s="237"/>
      <c r="BK63" s="124"/>
      <c r="BL63" s="102"/>
      <c r="BM63" s="198">
        <f>IF(BW63=TRUE,1,0)</f>
        <v>0</v>
      </c>
      <c r="BN63" s="103"/>
      <c r="BO63" s="103"/>
      <c r="BP63" s="103"/>
      <c r="BQ63" s="199"/>
      <c r="BR63" s="220"/>
      <c r="BS63" s="220"/>
      <c r="BT63" s="103"/>
      <c r="BU63" s="103"/>
      <c r="BV63" s="103"/>
      <c r="BW63" s="241" t="b">
        <f>FALSE</f>
        <v>0</v>
      </c>
    </row>
    <row r="64" spans="1:75" s="241" customFormat="1" ht="4.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223"/>
      <c r="AD64" s="220"/>
      <c r="AE64" s="220"/>
      <c r="AF64" s="220"/>
      <c r="AG64" s="220"/>
      <c r="AH64" s="220"/>
      <c r="AI64" s="220"/>
      <c r="AJ64" s="220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03"/>
      <c r="BH64" s="240"/>
      <c r="BI64" s="240"/>
      <c r="BJ64" s="240"/>
      <c r="BK64" s="223"/>
      <c r="BL64" s="103"/>
      <c r="BM64" s="220"/>
      <c r="BN64" s="103"/>
      <c r="BO64" s="103"/>
      <c r="BP64" s="103"/>
      <c r="BQ64" s="231"/>
      <c r="BR64" s="220"/>
      <c r="BS64" s="220"/>
      <c r="BT64" s="103"/>
      <c r="BU64" s="103"/>
      <c r="BV64" s="103"/>
    </row>
    <row r="65" spans="1:75" s="241" customForma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223"/>
      <c r="AD65" s="220" t="s">
        <v>185</v>
      </c>
      <c r="AE65" s="220"/>
      <c r="AF65" s="220"/>
      <c r="AG65" s="574" t="e">
        <f>#REF!</f>
        <v>#REF!</v>
      </c>
      <c r="AH65" s="574"/>
      <c r="AI65" s="574"/>
      <c r="AJ65" s="574"/>
      <c r="AK65" s="574"/>
      <c r="AL65" s="574"/>
      <c r="AM65" s="574"/>
      <c r="AN65" s="574"/>
      <c r="AO65" s="574"/>
      <c r="AP65" s="574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03"/>
      <c r="BH65" s="240"/>
      <c r="BI65" s="240"/>
      <c r="BJ65" s="240"/>
      <c r="BK65" s="223"/>
      <c r="BL65" s="103"/>
      <c r="BM65" s="220"/>
      <c r="BN65" s="103"/>
      <c r="BO65" s="103"/>
      <c r="BP65" s="103"/>
      <c r="BQ65" s="231"/>
      <c r="BR65" s="220"/>
      <c r="BS65" s="220"/>
      <c r="BT65" s="103"/>
      <c r="BU65" s="103"/>
      <c r="BV65" s="103"/>
    </row>
    <row r="66" spans="1:75" s="241" customFormat="1" ht="4.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223"/>
      <c r="AD66" s="220"/>
      <c r="AE66" s="220"/>
      <c r="AF66" s="220"/>
      <c r="AG66" s="220"/>
      <c r="AH66" s="220"/>
      <c r="AI66" s="220"/>
      <c r="AJ66" s="220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03"/>
      <c r="BH66" s="240"/>
      <c r="BI66" s="240"/>
      <c r="BJ66" s="240"/>
      <c r="BK66" s="223"/>
      <c r="BL66" s="103"/>
      <c r="BM66" s="220"/>
      <c r="BN66" s="103"/>
      <c r="BO66" s="103"/>
      <c r="BP66" s="103"/>
      <c r="BQ66" s="231"/>
      <c r="BR66" s="220"/>
      <c r="BS66" s="220"/>
      <c r="BT66" s="103"/>
      <c r="BU66" s="103"/>
      <c r="BV66" s="103"/>
    </row>
    <row r="67" spans="1:75" s="241" customForma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223"/>
      <c r="AD67" s="220" t="s">
        <v>186</v>
      </c>
      <c r="AE67" s="220"/>
      <c r="AF67" s="220"/>
      <c r="AG67" s="574" t="e">
        <f>#REF!</f>
        <v>#REF!</v>
      </c>
      <c r="AH67" s="574"/>
      <c r="AI67" s="574"/>
      <c r="AJ67" s="574"/>
      <c r="AK67" s="574"/>
      <c r="AL67" s="574"/>
      <c r="AM67" s="574"/>
      <c r="AN67" s="574"/>
      <c r="AO67" s="574"/>
      <c r="AP67" s="574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03"/>
      <c r="BH67" s="240"/>
      <c r="BI67" s="240"/>
      <c r="BJ67" s="240"/>
      <c r="BK67" s="223"/>
      <c r="BL67" s="103"/>
      <c r="BM67" s="220"/>
      <c r="BN67" s="103"/>
      <c r="BO67" s="103"/>
      <c r="BP67" s="103"/>
      <c r="BQ67" s="231"/>
      <c r="BR67" s="220"/>
      <c r="BS67" s="220"/>
      <c r="BT67" s="103"/>
      <c r="BU67" s="103"/>
      <c r="BV67" s="103"/>
    </row>
    <row r="68" spans="1:75" s="241" customFormat="1" ht="4.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223"/>
      <c r="AD68" s="220"/>
      <c r="AE68" s="220"/>
      <c r="AF68" s="220"/>
      <c r="AG68" s="220"/>
      <c r="AH68" s="220"/>
      <c r="AI68" s="220"/>
      <c r="AJ68" s="220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03"/>
      <c r="BH68" s="240"/>
      <c r="BI68" s="240"/>
      <c r="BJ68" s="240"/>
      <c r="BK68" s="223"/>
      <c r="BL68" s="103"/>
      <c r="BM68" s="220"/>
      <c r="BN68" s="103"/>
      <c r="BO68" s="103"/>
      <c r="BP68" s="103"/>
      <c r="BQ68" s="231"/>
      <c r="BR68" s="220"/>
      <c r="BS68" s="220"/>
      <c r="BT68" s="103"/>
      <c r="BU68" s="103"/>
      <c r="BV68" s="103"/>
    </row>
    <row r="69" spans="1:75" s="241" customForma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223"/>
      <c r="AD69" s="220" t="s">
        <v>187</v>
      </c>
      <c r="AE69" s="220"/>
      <c r="AF69" s="220"/>
      <c r="AG69" s="574" t="e">
        <f>#REF!</f>
        <v>#REF!</v>
      </c>
      <c r="AH69" s="574"/>
      <c r="AI69" s="574"/>
      <c r="AJ69" s="574"/>
      <c r="AK69" s="574"/>
      <c r="AL69" s="574"/>
      <c r="AM69" s="574"/>
      <c r="AN69" s="574"/>
      <c r="AO69" s="574"/>
      <c r="AP69" s="574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03"/>
      <c r="BH69" s="240"/>
      <c r="BI69" s="240"/>
      <c r="BJ69" s="240"/>
      <c r="BK69" s="223"/>
      <c r="BL69" s="103"/>
      <c r="BM69" s="220"/>
      <c r="BN69" s="103"/>
      <c r="BO69" s="103"/>
      <c r="BP69" s="103"/>
      <c r="BQ69" s="231"/>
      <c r="BR69" s="220"/>
      <c r="BS69" s="220"/>
      <c r="BT69" s="103"/>
      <c r="BU69" s="103"/>
      <c r="BV69" s="103"/>
    </row>
    <row r="70" spans="1:75" s="241" customFormat="1" ht="4.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223"/>
      <c r="AD70" s="220"/>
      <c r="AE70" s="220"/>
      <c r="AF70" s="220"/>
      <c r="AG70" s="220"/>
      <c r="AH70" s="220"/>
      <c r="AI70" s="220"/>
      <c r="AJ70" s="220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03"/>
      <c r="BH70" s="240"/>
      <c r="BI70" s="240"/>
      <c r="BJ70" s="240"/>
      <c r="BK70" s="223"/>
      <c r="BL70" s="103"/>
      <c r="BM70" s="220"/>
      <c r="BN70" s="103"/>
      <c r="BO70" s="103"/>
      <c r="BP70" s="103"/>
      <c r="BQ70" s="231"/>
      <c r="BR70" s="220"/>
      <c r="BS70" s="220"/>
      <c r="BT70" s="103"/>
      <c r="BU70" s="103"/>
      <c r="BV70" s="103"/>
    </row>
    <row r="71" spans="1:75" s="241" customForma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240" t="s">
        <v>188</v>
      </c>
      <c r="AD71" s="220"/>
      <c r="AE71" s="220"/>
      <c r="AF71" s="220"/>
      <c r="AG71" s="220"/>
      <c r="AH71" s="220"/>
      <c r="AI71" s="220"/>
      <c r="AJ71" s="220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227">
        <v>1</v>
      </c>
      <c r="BD71" s="226"/>
      <c r="BE71" s="226"/>
      <c r="BF71" s="236"/>
      <c r="BG71" s="236"/>
      <c r="BH71" s="102"/>
      <c r="BI71" s="237"/>
      <c r="BJ71" s="237"/>
      <c r="BK71" s="124"/>
      <c r="BL71" s="102"/>
      <c r="BM71" s="198">
        <f>IF(BW71=TRUE,1,0)</f>
        <v>0</v>
      </c>
      <c r="BN71" s="103"/>
      <c r="BO71" s="103"/>
      <c r="BP71" s="103"/>
      <c r="BQ71" s="199"/>
      <c r="BR71" s="220"/>
      <c r="BS71" s="220"/>
      <c r="BT71" s="103"/>
      <c r="BU71" s="103"/>
      <c r="BV71" s="103"/>
      <c r="BW71" s="241" t="b">
        <f>FALSE</f>
        <v>0</v>
      </c>
    </row>
    <row r="72" spans="1:75" s="241" customForma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223" t="s">
        <v>189</v>
      </c>
      <c r="AD72" s="220"/>
      <c r="AE72" s="220"/>
      <c r="AF72" s="220"/>
      <c r="AG72" s="220"/>
      <c r="AH72" s="220"/>
      <c r="AI72" s="220"/>
      <c r="AJ72" s="220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03"/>
      <c r="BH72" s="240"/>
      <c r="BI72" s="240"/>
      <c r="BJ72" s="240"/>
      <c r="BK72" s="223"/>
      <c r="BL72" s="103"/>
      <c r="BM72" s="220"/>
      <c r="BN72" s="103"/>
      <c r="BO72" s="103"/>
      <c r="BP72" s="103"/>
      <c r="BQ72" s="231"/>
      <c r="BR72" s="220"/>
      <c r="BS72" s="220"/>
      <c r="BT72" s="103"/>
      <c r="BU72" s="103"/>
      <c r="BV72" s="103"/>
    </row>
    <row r="73" spans="1:75" s="241" customForma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223"/>
      <c r="AD73" s="220"/>
      <c r="AE73" s="220"/>
      <c r="AF73" s="220"/>
      <c r="AG73" s="220"/>
      <c r="AH73" s="220"/>
      <c r="AI73" s="220"/>
      <c r="AJ73" s="220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03"/>
      <c r="BH73" s="240"/>
      <c r="BI73" s="240"/>
      <c r="BJ73" s="240"/>
      <c r="BK73" s="223"/>
      <c r="BL73" s="103"/>
      <c r="BM73" s="220"/>
      <c r="BN73" s="103"/>
      <c r="BO73" s="103"/>
      <c r="BP73" s="103"/>
      <c r="BQ73" s="231"/>
      <c r="BR73" s="220"/>
      <c r="BS73" s="220"/>
      <c r="BT73" s="103"/>
      <c r="BU73" s="103"/>
      <c r="BV73" s="103"/>
    </row>
    <row r="74" spans="1:75" s="241" customForma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216" t="s">
        <v>190</v>
      </c>
      <c r="AC74" s="217"/>
      <c r="AD74" s="218"/>
      <c r="AE74" s="218"/>
      <c r="AF74" s="218"/>
      <c r="AG74" s="218"/>
      <c r="AH74" s="218"/>
      <c r="AI74" s="218"/>
      <c r="AJ74" s="218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19"/>
      <c r="AX74" s="219"/>
      <c r="AY74" s="219"/>
      <c r="AZ74" s="219"/>
      <c r="BA74" s="186"/>
      <c r="BB74" s="186"/>
      <c r="BC74" s="186"/>
      <c r="BD74" s="186"/>
      <c r="BE74" s="186"/>
      <c r="BF74" s="186"/>
      <c r="BG74" s="103"/>
      <c r="BH74" s="240"/>
      <c r="BI74" s="240"/>
      <c r="BJ74" s="240"/>
      <c r="BK74" s="223"/>
      <c r="BL74" s="103"/>
      <c r="BM74" s="220"/>
      <c r="BN74" s="103"/>
      <c r="BO74" s="103"/>
      <c r="BP74" s="103"/>
      <c r="BQ74" s="231"/>
      <c r="BR74" s="220"/>
      <c r="BS74" s="220"/>
      <c r="BT74" s="103"/>
      <c r="BU74" s="103"/>
      <c r="BV74" s="103"/>
    </row>
    <row r="75" spans="1:75" s="241" customFormat="1" ht="4.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223"/>
      <c r="AD75" s="220"/>
      <c r="AE75" s="220"/>
      <c r="AF75" s="220"/>
      <c r="AG75" s="220"/>
      <c r="AH75" s="220"/>
      <c r="AI75" s="220"/>
      <c r="AJ75" s="220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03"/>
      <c r="BH75" s="240"/>
      <c r="BI75" s="240"/>
      <c r="BJ75" s="240"/>
      <c r="BK75" s="223"/>
      <c r="BL75" s="103"/>
      <c r="BM75" s="220"/>
      <c r="BN75" s="103"/>
      <c r="BO75" s="103"/>
      <c r="BP75" s="103"/>
      <c r="BQ75" s="231"/>
      <c r="BR75" s="220"/>
      <c r="BS75" s="220"/>
      <c r="BT75" s="103"/>
      <c r="BU75" s="103"/>
      <c r="BV75" s="103"/>
    </row>
    <row r="76" spans="1:75" s="241" customForma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223" t="s">
        <v>191</v>
      </c>
      <c r="AD76" s="220"/>
      <c r="AE76" s="220"/>
      <c r="AF76" s="220"/>
      <c r="AG76" s="220"/>
      <c r="AH76" s="220"/>
      <c r="AI76" s="220"/>
      <c r="AJ76" s="220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227">
        <v>1</v>
      </c>
      <c r="BD76" s="226"/>
      <c r="BE76" s="226"/>
      <c r="BF76" s="236"/>
      <c r="BG76" s="236"/>
      <c r="BH76" s="102"/>
      <c r="BI76" s="237"/>
      <c r="BJ76" s="237"/>
      <c r="BK76" s="124"/>
      <c r="BL76" s="102"/>
      <c r="BM76" s="198">
        <f>IF(BW76=TRUE,1,0)</f>
        <v>0</v>
      </c>
      <c r="BN76" s="103"/>
      <c r="BO76" s="103"/>
      <c r="BP76" s="103"/>
      <c r="BQ76" s="199"/>
      <c r="BR76" s="220"/>
      <c r="BS76" s="220"/>
      <c r="BT76" s="103"/>
      <c r="BU76" s="103"/>
      <c r="BV76" s="103"/>
      <c r="BW76" s="241" t="b">
        <f>FALSE</f>
        <v>0</v>
      </c>
    </row>
    <row r="77" spans="1:75" s="241" customFormat="1" ht="4.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223"/>
      <c r="AD77" s="220"/>
      <c r="AE77" s="220"/>
      <c r="AF77" s="220"/>
      <c r="AG77" s="220"/>
      <c r="AH77" s="220"/>
      <c r="AI77" s="220"/>
      <c r="AJ77" s="220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03"/>
      <c r="BH77" s="240"/>
      <c r="BI77" s="240"/>
      <c r="BJ77" s="240"/>
      <c r="BK77" s="223"/>
      <c r="BL77" s="103"/>
      <c r="BM77" s="220"/>
      <c r="BN77" s="103"/>
      <c r="BO77" s="103"/>
      <c r="BP77" s="103"/>
      <c r="BQ77" s="231"/>
      <c r="BR77" s="220"/>
      <c r="BS77" s="220"/>
      <c r="BT77" s="103"/>
      <c r="BU77" s="103"/>
      <c r="BV77" s="103"/>
    </row>
    <row r="78" spans="1:75" s="241" customForma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223"/>
      <c r="AD78" s="220" t="s">
        <v>192</v>
      </c>
      <c r="AE78" s="220"/>
      <c r="AF78" s="220"/>
      <c r="AG78" s="220"/>
      <c r="AH78" s="220"/>
      <c r="AI78" s="220"/>
      <c r="AJ78" s="220"/>
      <c r="AK78" s="186"/>
      <c r="AL78" s="186"/>
      <c r="AM78" s="186"/>
      <c r="AN78" s="186"/>
      <c r="AO78" s="565">
        <f>'1_Budget définitif'!R219+'1_Budget définitif'!W219</f>
        <v>0</v>
      </c>
      <c r="AP78" s="565"/>
      <c r="AQ78" s="565"/>
      <c r="AR78" s="565"/>
      <c r="AS78" s="565"/>
      <c r="AT78" s="565"/>
      <c r="AU78" s="565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03"/>
      <c r="BH78" s="240"/>
      <c r="BI78" s="240"/>
      <c r="BJ78" s="240"/>
      <c r="BK78" s="223"/>
      <c r="BL78" s="103"/>
      <c r="BM78" s="220"/>
      <c r="BN78" s="103"/>
      <c r="BO78" s="103"/>
      <c r="BP78" s="103"/>
      <c r="BQ78" s="231"/>
      <c r="BR78" s="220"/>
      <c r="BS78" s="220"/>
      <c r="BT78" s="103"/>
      <c r="BU78" s="103"/>
      <c r="BV78" s="103"/>
    </row>
    <row r="79" spans="1:75" s="241" customFormat="1" ht="4.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223"/>
      <c r="AD79" s="220"/>
      <c r="AE79" s="220"/>
      <c r="AF79" s="220"/>
      <c r="AG79" s="220"/>
      <c r="AH79" s="220"/>
      <c r="AI79" s="220"/>
      <c r="AJ79" s="220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03"/>
      <c r="BH79" s="240"/>
      <c r="BI79" s="240"/>
      <c r="BJ79" s="240"/>
      <c r="BK79" s="223"/>
      <c r="BL79" s="103"/>
      <c r="BM79" s="220"/>
      <c r="BN79" s="103"/>
      <c r="BO79" s="103"/>
      <c r="BP79" s="103"/>
      <c r="BQ79" s="231"/>
      <c r="BR79" s="220"/>
      <c r="BS79" s="220"/>
      <c r="BT79" s="103"/>
      <c r="BU79" s="103"/>
      <c r="BV79" s="103"/>
    </row>
    <row r="80" spans="1:75" s="241" customForma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223"/>
      <c r="AD80" s="220" t="s">
        <v>181</v>
      </c>
      <c r="AE80" s="220"/>
      <c r="AF80" s="220"/>
      <c r="AG80" s="220"/>
      <c r="AH80" s="220"/>
      <c r="AI80" s="220"/>
      <c r="AJ80" s="220"/>
      <c r="AK80" s="186"/>
      <c r="AL80" s="242"/>
      <c r="AM80" s="242"/>
      <c r="AN80" s="242"/>
      <c r="AO80" s="565">
        <f>'1_Budget définitif'!AG219</f>
        <v>0</v>
      </c>
      <c r="AP80" s="565"/>
      <c r="AQ80" s="565"/>
      <c r="AR80" s="565"/>
      <c r="AS80" s="565"/>
      <c r="AT80" s="565"/>
      <c r="AU80" s="565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03"/>
      <c r="BH80" s="240"/>
      <c r="BI80" s="240"/>
      <c r="BJ80" s="240"/>
      <c r="BK80" s="223"/>
      <c r="BL80" s="103"/>
      <c r="BM80" s="220"/>
      <c r="BN80" s="103"/>
      <c r="BO80" s="103"/>
      <c r="BP80" s="103"/>
      <c r="BQ80" s="231"/>
      <c r="BR80" s="220"/>
      <c r="BS80" s="220"/>
      <c r="BT80" s="103"/>
      <c r="BU80" s="103"/>
      <c r="BV80" s="103"/>
    </row>
    <row r="81" spans="1:75" s="241" customFormat="1" ht="4.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223"/>
      <c r="AD81" s="220"/>
      <c r="AE81" s="220"/>
      <c r="AF81" s="220"/>
      <c r="AG81" s="220"/>
      <c r="AH81" s="220"/>
      <c r="AI81" s="220"/>
      <c r="AJ81" s="220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03"/>
      <c r="BH81" s="240"/>
      <c r="BI81" s="240"/>
      <c r="BJ81" s="240"/>
      <c r="BK81" s="223"/>
      <c r="BL81" s="103"/>
      <c r="BM81" s="220"/>
      <c r="BN81" s="103"/>
      <c r="BO81" s="103"/>
      <c r="BP81" s="103"/>
      <c r="BQ81" s="231"/>
      <c r="BR81" s="103"/>
      <c r="BS81" s="103"/>
      <c r="BT81" s="103"/>
      <c r="BU81" s="103"/>
      <c r="BV81" s="103"/>
    </row>
    <row r="82" spans="1:75" s="241" customForma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223"/>
      <c r="AD82" s="220" t="s">
        <v>182</v>
      </c>
      <c r="AE82" s="220"/>
      <c r="AF82" s="220"/>
      <c r="AG82" s="220"/>
      <c r="AH82" s="220"/>
      <c r="AI82" s="220"/>
      <c r="AJ82" s="220"/>
      <c r="AK82" s="186"/>
      <c r="AL82" s="186"/>
      <c r="AM82" s="186"/>
      <c r="AN82" s="186"/>
      <c r="AO82" s="580" t="e">
        <f>AO78/AO80</f>
        <v>#DIV/0!</v>
      </c>
      <c r="AP82" s="580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03"/>
      <c r="BH82" s="240"/>
      <c r="BI82" s="240"/>
      <c r="BJ82" s="240"/>
      <c r="BK82" s="223"/>
      <c r="BL82" s="103"/>
      <c r="BM82" s="220"/>
      <c r="BN82" s="103"/>
      <c r="BO82" s="103"/>
      <c r="BP82" s="103"/>
      <c r="BQ82" s="231"/>
      <c r="BR82" s="103"/>
      <c r="BS82" s="103"/>
      <c r="BT82" s="103"/>
      <c r="BU82" s="103"/>
      <c r="BV82" s="103"/>
    </row>
    <row r="83" spans="1:75" s="241" customFormat="1" ht="4.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223"/>
      <c r="AD83" s="220"/>
      <c r="AE83" s="220"/>
      <c r="AF83" s="220"/>
      <c r="AG83" s="220"/>
      <c r="AH83" s="220"/>
      <c r="AI83" s="220"/>
      <c r="AJ83" s="220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03"/>
      <c r="BH83" s="240"/>
      <c r="BI83" s="240"/>
      <c r="BJ83" s="240"/>
      <c r="BK83" s="223"/>
      <c r="BL83" s="103"/>
      <c r="BM83" s="220"/>
      <c r="BN83" s="103"/>
      <c r="BO83" s="103"/>
      <c r="BP83" s="103"/>
      <c r="BQ83" s="231"/>
      <c r="BR83" s="103"/>
      <c r="BS83" s="103"/>
      <c r="BT83" s="103"/>
      <c r="BU83" s="103"/>
      <c r="BV83" s="103"/>
    </row>
    <row r="84" spans="1:75" s="241" customForma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240" t="s">
        <v>193</v>
      </c>
      <c r="AD84" s="220"/>
      <c r="AE84" s="220"/>
      <c r="AF84" s="220"/>
      <c r="AG84" s="220"/>
      <c r="AH84" s="220"/>
      <c r="AI84" s="220"/>
      <c r="AJ84" s="220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03"/>
      <c r="BH84" s="240"/>
      <c r="BI84" s="240"/>
      <c r="BJ84" s="240"/>
      <c r="BK84" s="223"/>
      <c r="BL84" s="103"/>
      <c r="BM84" s="220"/>
      <c r="BN84" s="103"/>
      <c r="BO84" s="103"/>
      <c r="BP84" s="103"/>
      <c r="BQ84" s="231"/>
      <c r="BR84" s="103"/>
      <c r="BS84" s="103"/>
      <c r="BT84" s="103"/>
      <c r="BU84" s="103"/>
      <c r="BV84" s="103"/>
    </row>
    <row r="85" spans="1:75" s="241" customFormat="1" ht="4.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223"/>
      <c r="AD85" s="220"/>
      <c r="AE85" s="220"/>
      <c r="AF85" s="220"/>
      <c r="AG85" s="220"/>
      <c r="AH85" s="220"/>
      <c r="AI85" s="220"/>
      <c r="AJ85" s="220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03"/>
      <c r="BC85" s="103"/>
      <c r="BD85" s="186"/>
      <c r="BE85" s="186"/>
      <c r="BF85" s="186"/>
      <c r="BG85" s="103"/>
      <c r="BH85" s="240"/>
      <c r="BI85" s="240"/>
      <c r="BJ85" s="240"/>
      <c r="BK85" s="223"/>
      <c r="BL85" s="103"/>
      <c r="BM85" s="220"/>
      <c r="BN85" s="103"/>
      <c r="BO85" s="103"/>
      <c r="BP85" s="103"/>
      <c r="BQ85" s="231"/>
      <c r="BR85" s="103"/>
      <c r="BS85" s="103"/>
      <c r="BT85" s="103"/>
      <c r="BU85" s="103"/>
      <c r="BV85" s="103"/>
    </row>
    <row r="86" spans="1:75" s="221" customFormat="1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25"/>
      <c r="AD86" s="220" t="s">
        <v>194</v>
      </c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580">
        <f>BM31</f>
        <v>0</v>
      </c>
      <c r="AP86" s="58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15"/>
      <c r="BD86" s="215"/>
      <c r="BE86" s="215"/>
      <c r="BF86" s="215"/>
      <c r="BG86" s="215"/>
      <c r="BH86" s="215"/>
      <c r="BI86" s="215"/>
      <c r="BJ86" s="215"/>
      <c r="BK86" s="220"/>
      <c r="BL86" s="215"/>
      <c r="BM86" s="215"/>
      <c r="BN86" s="215"/>
      <c r="BO86" s="215"/>
      <c r="BP86" s="215"/>
      <c r="BQ86" s="243"/>
      <c r="BR86" s="215"/>
      <c r="BS86" s="215"/>
      <c r="BT86" s="215"/>
      <c r="BU86" s="215"/>
      <c r="BV86" s="215"/>
    </row>
    <row r="87" spans="1:75" ht="6" customHeight="1">
      <c r="AC87" s="65"/>
      <c r="BH87" s="65"/>
      <c r="BI87" s="65"/>
      <c r="BJ87" s="65"/>
      <c r="BK87" s="106"/>
      <c r="BM87" s="107"/>
      <c r="BQ87" s="231"/>
      <c r="BW87"/>
    </row>
    <row r="88" spans="1:75">
      <c r="AC88" s="65"/>
      <c r="AD88" s="244"/>
      <c r="BC88" s="227">
        <v>3</v>
      </c>
      <c r="BD88" s="226"/>
      <c r="BE88" s="226"/>
      <c r="BF88" s="236"/>
      <c r="BG88" s="236"/>
      <c r="BH88" s="102"/>
      <c r="BI88" s="237"/>
      <c r="BJ88" s="237"/>
      <c r="BK88" s="124"/>
      <c r="BL88" s="102"/>
      <c r="BM88" s="198">
        <f>IF(BW88=TRUE,3,0)</f>
        <v>0</v>
      </c>
      <c r="BQ88" s="199"/>
      <c r="BW88" s="190" t="b">
        <f>FALSE</f>
        <v>0</v>
      </c>
    </row>
    <row r="89" spans="1:75" ht="6" customHeight="1">
      <c r="AC89" s="65"/>
      <c r="BQ89" s="245"/>
    </row>
    <row r="90" spans="1:75">
      <c r="AC90" s="65"/>
      <c r="AD90" s="244"/>
      <c r="BC90" s="227">
        <v>4</v>
      </c>
      <c r="BD90" s="226"/>
      <c r="BE90" s="226"/>
      <c r="BF90" s="236"/>
      <c r="BG90" s="236"/>
      <c r="BH90" s="102"/>
      <c r="BI90" s="237"/>
      <c r="BJ90" s="237"/>
      <c r="BK90" s="124"/>
      <c r="BL90" s="102"/>
      <c r="BM90" s="198">
        <f>IF(BW90=TRUE,4,0)</f>
        <v>0</v>
      </c>
      <c r="BQ90" s="199"/>
      <c r="BW90" s="190" t="b">
        <f>FALSE</f>
        <v>0</v>
      </c>
    </row>
    <row r="91" spans="1:75">
      <c r="AC91" s="65"/>
      <c r="BH91" s="65"/>
      <c r="BI91" s="65"/>
      <c r="BJ91" s="65"/>
      <c r="BK91" s="106"/>
      <c r="BM91" s="107"/>
      <c r="BQ91" s="231"/>
    </row>
    <row r="92" spans="1:75">
      <c r="AB92" s="216" t="s">
        <v>195</v>
      </c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7"/>
      <c r="AO92" s="247"/>
      <c r="AP92" s="247"/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H92" s="65"/>
      <c r="BI92" s="65"/>
      <c r="BJ92" s="65"/>
      <c r="BK92" s="106"/>
      <c r="BM92" s="107"/>
      <c r="BQ92" s="231"/>
    </row>
    <row r="93" spans="1:75" s="241" customFormat="1" ht="4.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223"/>
      <c r="AD93" s="220"/>
      <c r="AE93" s="220"/>
      <c r="AF93" s="220"/>
      <c r="AG93" s="220"/>
      <c r="AH93" s="220"/>
      <c r="AI93" s="220"/>
      <c r="AJ93" s="220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03"/>
      <c r="BH93" s="240"/>
      <c r="BI93" s="240"/>
      <c r="BJ93" s="240"/>
      <c r="BK93" s="223"/>
      <c r="BL93" s="103"/>
      <c r="BM93" s="103"/>
      <c r="BN93" s="103"/>
      <c r="BO93" s="103"/>
      <c r="BP93" s="103"/>
      <c r="BQ93" s="245"/>
      <c r="BR93" s="103"/>
      <c r="BS93" s="103"/>
      <c r="BT93" s="103"/>
      <c r="BU93" s="103"/>
      <c r="BV93" s="103"/>
    </row>
    <row r="94" spans="1:75" s="241" customForma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244"/>
      <c r="AE94" s="103" t="s">
        <v>196</v>
      </c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227">
        <v>1</v>
      </c>
      <c r="BD94" s="226"/>
      <c r="BE94" s="226"/>
      <c r="BF94" s="236"/>
      <c r="BG94" s="236"/>
      <c r="BH94" s="102"/>
      <c r="BI94" s="237"/>
      <c r="BJ94" s="237"/>
      <c r="BK94" s="124"/>
      <c r="BL94" s="102"/>
      <c r="BM94" s="198">
        <f>IF(BW94=TRUE,1,0)</f>
        <v>0</v>
      </c>
      <c r="BN94" s="103"/>
      <c r="BO94" s="103"/>
      <c r="BP94" s="103"/>
      <c r="BQ94" s="199"/>
      <c r="BR94" s="103"/>
      <c r="BS94" s="103"/>
      <c r="BT94" s="103"/>
      <c r="BU94" s="103"/>
      <c r="BV94" s="103"/>
      <c r="BW94" s="241" t="b">
        <f>FALSE</f>
        <v>0</v>
      </c>
    </row>
    <row r="95" spans="1:75" s="241" customFormat="1" ht="4.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240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240"/>
      <c r="BI95" s="240"/>
      <c r="BJ95" s="240"/>
      <c r="BK95" s="223"/>
      <c r="BL95" s="103"/>
      <c r="BM95" s="103"/>
      <c r="BN95" s="103"/>
      <c r="BO95" s="103"/>
      <c r="BP95" s="103"/>
      <c r="BQ95" s="245"/>
      <c r="BR95" s="103"/>
      <c r="BS95" s="103"/>
      <c r="BT95" s="103"/>
      <c r="BU95" s="103"/>
      <c r="BV95" s="103"/>
    </row>
    <row r="96" spans="1:75" s="241" customFormat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244"/>
      <c r="AE96" s="103" t="s">
        <v>197</v>
      </c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227">
        <v>1</v>
      </c>
      <c r="BD96" s="226"/>
      <c r="BE96" s="226"/>
      <c r="BF96" s="236"/>
      <c r="BG96" s="236"/>
      <c r="BH96" s="102"/>
      <c r="BI96" s="237"/>
      <c r="BJ96" s="237"/>
      <c r="BK96" s="124"/>
      <c r="BL96" s="102"/>
      <c r="BM96" s="198">
        <f>IF(BW96=TRUE,1,0)</f>
        <v>0</v>
      </c>
      <c r="BN96" s="103"/>
      <c r="BO96" s="103"/>
      <c r="BP96" s="103"/>
      <c r="BQ96" s="199"/>
      <c r="BR96" s="103"/>
      <c r="BS96" s="103"/>
      <c r="BT96" s="103"/>
      <c r="BU96" s="103"/>
      <c r="BV96" s="103"/>
      <c r="BW96" s="241" t="b">
        <f>FALSE</f>
        <v>0</v>
      </c>
    </row>
    <row r="97" spans="1:75" s="241" customFormat="1" ht="4.5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240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240"/>
      <c r="BI97" s="240"/>
      <c r="BJ97" s="240"/>
      <c r="BK97" s="223"/>
      <c r="BL97" s="103"/>
      <c r="BM97" s="103"/>
      <c r="BN97" s="103"/>
      <c r="BO97" s="103"/>
      <c r="BP97" s="103"/>
      <c r="BQ97" s="245"/>
      <c r="BR97" s="103"/>
      <c r="BS97" s="103"/>
      <c r="BT97" s="103"/>
      <c r="BU97" s="103"/>
      <c r="BV97" s="103"/>
    </row>
    <row r="98" spans="1:75" s="241" customFormat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244"/>
      <c r="AE98" s="103" t="s">
        <v>198</v>
      </c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227">
        <v>1</v>
      </c>
      <c r="BD98" s="226"/>
      <c r="BE98" s="226"/>
      <c r="BF98" s="236"/>
      <c r="BG98" s="236"/>
      <c r="BH98" s="102"/>
      <c r="BI98" s="237"/>
      <c r="BJ98" s="237"/>
      <c r="BK98" s="124"/>
      <c r="BL98" s="102"/>
      <c r="BM98" s="198">
        <f>IF(BW98=TRUE,1,0)</f>
        <v>0</v>
      </c>
      <c r="BN98" s="103"/>
      <c r="BO98" s="103"/>
      <c r="BP98" s="103"/>
      <c r="BQ98" s="199"/>
      <c r="BR98" s="103"/>
      <c r="BS98" s="103"/>
      <c r="BT98" s="103"/>
      <c r="BU98" s="103"/>
      <c r="BV98" s="103"/>
      <c r="BW98" s="241" t="b">
        <f>FALSE</f>
        <v>0</v>
      </c>
    </row>
    <row r="99" spans="1:75" s="241" customFormat="1" ht="4.5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240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240"/>
      <c r="BI99" s="240"/>
      <c r="BJ99" s="240"/>
      <c r="BK99" s="223"/>
      <c r="BL99" s="103"/>
      <c r="BM99" s="103"/>
      <c r="BN99" s="103"/>
      <c r="BO99" s="103"/>
      <c r="BP99" s="103"/>
      <c r="BQ99" s="245"/>
      <c r="BR99" s="103"/>
      <c r="BS99" s="103"/>
      <c r="BT99" s="103"/>
      <c r="BU99" s="103"/>
      <c r="BV99" s="103"/>
    </row>
    <row r="100" spans="1:75" s="241" customForma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244"/>
      <c r="AE100" s="103" t="s">
        <v>199</v>
      </c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227">
        <v>1</v>
      </c>
      <c r="BD100" s="226"/>
      <c r="BE100" s="226"/>
      <c r="BF100" s="236"/>
      <c r="BG100" s="236"/>
      <c r="BH100" s="102"/>
      <c r="BI100" s="237"/>
      <c r="BJ100" s="237"/>
      <c r="BK100" s="124"/>
      <c r="BL100" s="102"/>
      <c r="BM100" s="198">
        <f>IF(BW100=TRUE,1,0)</f>
        <v>0</v>
      </c>
      <c r="BN100" s="103"/>
      <c r="BO100" s="103"/>
      <c r="BP100" s="103"/>
      <c r="BQ100" s="199"/>
      <c r="BR100" s="103"/>
      <c r="BS100" s="103"/>
      <c r="BT100" s="103"/>
      <c r="BU100" s="103"/>
      <c r="BV100" s="103"/>
      <c r="BW100" s="241" t="b">
        <f>FALSE</f>
        <v>0</v>
      </c>
    </row>
    <row r="101" spans="1:75" s="241" customFormat="1" ht="4.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240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240"/>
      <c r="BI101" s="240"/>
      <c r="BJ101" s="240"/>
      <c r="BK101" s="223"/>
      <c r="BL101" s="103"/>
      <c r="BM101" s="215"/>
      <c r="BN101" s="103"/>
      <c r="BO101" s="103"/>
      <c r="BP101" s="103"/>
      <c r="BQ101" s="243"/>
      <c r="BR101" s="103"/>
      <c r="BS101" s="103"/>
      <c r="BT101" s="103"/>
      <c r="BU101" s="103"/>
      <c r="BV101" s="103"/>
    </row>
    <row r="102" spans="1:75" s="241" customForma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244"/>
      <c r="AE102" s="103" t="s">
        <v>200</v>
      </c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227">
        <v>1</v>
      </c>
      <c r="BD102" s="226"/>
      <c r="BE102" s="226"/>
      <c r="BF102" s="236"/>
      <c r="BG102" s="236"/>
      <c r="BH102" s="102"/>
      <c r="BI102" s="237"/>
      <c r="BJ102" s="237"/>
      <c r="BK102" s="124"/>
      <c r="BL102" s="102"/>
      <c r="BM102" s="198">
        <f>IF(BW102=TRUE,1,0)</f>
        <v>0</v>
      </c>
      <c r="BN102" s="103"/>
      <c r="BO102" s="103"/>
      <c r="BP102" s="103"/>
      <c r="BQ102" s="199"/>
      <c r="BR102" s="103"/>
      <c r="BS102" s="103"/>
      <c r="BT102" s="103"/>
      <c r="BU102" s="103"/>
      <c r="BV102" s="103"/>
      <c r="BW102" s="241" t="b">
        <f>FALSE</f>
        <v>0</v>
      </c>
    </row>
    <row r="103" spans="1:75" s="241" customFormat="1" ht="4.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240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240"/>
      <c r="BI103" s="240"/>
      <c r="BJ103" s="240"/>
      <c r="BK103" s="223"/>
      <c r="BL103" s="103"/>
      <c r="BM103" s="215"/>
      <c r="BN103" s="103"/>
      <c r="BO103" s="103"/>
      <c r="BP103" s="103"/>
      <c r="BQ103" s="243"/>
      <c r="BR103" s="103"/>
      <c r="BS103" s="103"/>
      <c r="BT103" s="103"/>
      <c r="BU103" s="103"/>
      <c r="BV103" s="103"/>
    </row>
    <row r="104" spans="1:75" s="241" customForma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244"/>
      <c r="AE104" s="103" t="s">
        <v>201</v>
      </c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227">
        <v>1</v>
      </c>
      <c r="BD104" s="226"/>
      <c r="BE104" s="226"/>
      <c r="BF104" s="236"/>
      <c r="BG104" s="236"/>
      <c r="BH104" s="102"/>
      <c r="BI104" s="237"/>
      <c r="BJ104" s="237"/>
      <c r="BK104" s="124"/>
      <c r="BL104" s="102"/>
      <c r="BM104" s="198">
        <f>IF(BW104=TRUE,1,0)</f>
        <v>0</v>
      </c>
      <c r="BN104" s="103"/>
      <c r="BO104" s="103"/>
      <c r="BP104" s="103"/>
      <c r="BQ104" s="199"/>
      <c r="BR104" s="103"/>
      <c r="BS104" s="103"/>
      <c r="BT104" s="103"/>
      <c r="BU104" s="103"/>
      <c r="BV104" s="103"/>
      <c r="BW104" s="241" t="b">
        <f>FALSE</f>
        <v>0</v>
      </c>
    </row>
    <row r="105" spans="1:75" ht="6" customHeight="1">
      <c r="AC105" s="65"/>
      <c r="BH105" s="65"/>
      <c r="BI105" s="65"/>
      <c r="BJ105" s="65"/>
      <c r="BK105" s="106"/>
      <c r="BM105" s="131"/>
      <c r="BQ105" s="243"/>
    </row>
    <row r="106" spans="1:75">
      <c r="AD106" s="248" t="s">
        <v>202</v>
      </c>
      <c r="AE106" s="103"/>
      <c r="AF106" s="103"/>
      <c r="AG106" s="103"/>
      <c r="AH106" s="103"/>
      <c r="AI106" s="103"/>
      <c r="AJ106" s="103"/>
      <c r="AK106" s="103"/>
      <c r="AL106" s="103"/>
      <c r="AM106" s="103"/>
      <c r="BI106" s="249" t="s">
        <v>203</v>
      </c>
      <c r="BJ106" s="249"/>
      <c r="BK106" s="250"/>
      <c r="BL106" s="249"/>
      <c r="BM106" s="251">
        <f>BM94+BM96+BM98+BM100+BM102+BM104</f>
        <v>0</v>
      </c>
      <c r="BO106" s="252" t="str">
        <f>IF(BM106&gt;3,"Erreur","")</f>
        <v/>
      </c>
      <c r="BQ106" s="199">
        <f>BQ94+BQ96+BQ98+BQ100+BQ102+BQ104</f>
        <v>0</v>
      </c>
    </row>
    <row r="107" spans="1:75">
      <c r="BQ107" s="245"/>
    </row>
    <row r="108" spans="1:75" s="253" customFormat="1" ht="15" customHeight="1">
      <c r="AB108" s="583" t="s">
        <v>204</v>
      </c>
      <c r="AC108" s="583"/>
      <c r="AD108" s="583"/>
      <c r="AE108" s="583"/>
      <c r="AF108" s="583"/>
      <c r="AG108" s="583"/>
      <c r="AH108" s="583"/>
      <c r="AI108" s="583"/>
      <c r="AJ108" s="583"/>
      <c r="AK108" s="583"/>
      <c r="AL108" s="583"/>
      <c r="AM108" s="583"/>
      <c r="AN108" s="583"/>
      <c r="AO108" s="583"/>
      <c r="AP108" s="583"/>
      <c r="AQ108" s="583"/>
      <c r="AR108" s="583"/>
      <c r="AS108" s="583"/>
      <c r="AT108" s="583"/>
      <c r="AU108" s="583"/>
      <c r="AV108" s="583"/>
      <c r="AW108" s="583"/>
      <c r="AX108" s="583"/>
      <c r="AY108" s="583"/>
      <c r="AZ108" s="583"/>
      <c r="BA108" s="583"/>
      <c r="BB108" s="583"/>
      <c r="BC108" s="583"/>
      <c r="BD108" s="583"/>
      <c r="BE108" s="583"/>
      <c r="BF108" s="583"/>
      <c r="BG108" s="583"/>
      <c r="BH108" s="583"/>
      <c r="BI108" s="583"/>
      <c r="BJ108" s="583"/>
      <c r="BK108" s="254"/>
      <c r="BM108" s="255">
        <f>BM40+BM45+BM47+BM51+BM53+BM61+BM63+BM71+BM76+BM88+BM90+BM106</f>
        <v>0</v>
      </c>
      <c r="BQ108" s="199">
        <f>BQ40+BQ45+BQ47+BQ51+BQ53+BQ61+BQ63+BQ71+BQ76+BQ88+BQ90+BQ106</f>
        <v>0</v>
      </c>
    </row>
    <row r="111" spans="1:75" s="68" customFormat="1" ht="45" customHeight="1">
      <c r="AB111" s="575" t="s">
        <v>205</v>
      </c>
      <c r="AC111" s="575"/>
      <c r="AD111" s="575"/>
      <c r="AE111" s="575"/>
      <c r="AF111" s="575"/>
      <c r="AG111" s="575"/>
      <c r="AH111" s="575"/>
      <c r="AI111" s="575"/>
      <c r="AJ111" s="575"/>
      <c r="AK111" s="575"/>
      <c r="AL111" s="575"/>
      <c r="AM111" s="575"/>
      <c r="AN111" s="575"/>
      <c r="AO111" s="575"/>
      <c r="AP111" s="575"/>
      <c r="AQ111" s="575"/>
      <c r="AR111" s="575"/>
      <c r="AS111" s="575"/>
      <c r="AT111" s="575"/>
      <c r="AU111" s="575"/>
      <c r="AV111" s="575"/>
      <c r="AW111" s="575"/>
      <c r="AX111" s="575"/>
      <c r="AY111" s="575"/>
      <c r="AZ111" s="575"/>
      <c r="BA111" s="81"/>
      <c r="BB111" s="576" t="s">
        <v>161</v>
      </c>
      <c r="BC111" s="576"/>
      <c r="BD111" s="576"/>
      <c r="BE111" s="193"/>
      <c r="BF111" s="193"/>
      <c r="BG111" s="193"/>
      <c r="BH111" s="193"/>
      <c r="BI111" s="193"/>
      <c r="BJ111" s="193"/>
      <c r="BK111" s="193"/>
      <c r="BL111" s="577" t="s">
        <v>162</v>
      </c>
      <c r="BM111" s="577"/>
      <c r="BN111" s="577"/>
      <c r="BO111" s="193"/>
      <c r="BP111" s="578" t="s">
        <v>163</v>
      </c>
      <c r="BQ111" s="578"/>
      <c r="BR111" s="578"/>
      <c r="BS111" s="193"/>
    </row>
    <row r="113" spans="28:71">
      <c r="AB113" s="100" t="s">
        <v>206</v>
      </c>
      <c r="AZ113" s="256" t="s">
        <v>207</v>
      </c>
      <c r="BC113" s="227">
        <v>11</v>
      </c>
      <c r="BM113" s="214">
        <f>BM93+BM95+BM97+BM99+BM101</f>
        <v>0</v>
      </c>
      <c r="BQ113" s="199"/>
    </row>
    <row r="115" spans="28:71">
      <c r="AB115" s="100" t="s">
        <v>208</v>
      </c>
      <c r="AZ115" s="256" t="s">
        <v>207</v>
      </c>
      <c r="BC115" s="227">
        <v>14</v>
      </c>
      <c r="BM115" s="255">
        <f>BM46+BM50+BM54+BM59+BM61+BM69+BM71+BM78+BM84+BM95+BM97+BM112</f>
        <v>0</v>
      </c>
      <c r="BQ115" s="199"/>
    </row>
    <row r="117" spans="28:71">
      <c r="AB117" s="100" t="s">
        <v>209</v>
      </c>
      <c r="AN117" s="581" t="str">
        <f>IF(AND(BM113&gt;=11,BM115&gt;=14),"OUI","NON")</f>
        <v>NON</v>
      </c>
      <c r="AO117" s="581"/>
    </row>
    <row r="119" spans="28:71">
      <c r="AB119" s="100" t="s">
        <v>210</v>
      </c>
    </row>
    <row r="120" spans="28:71">
      <c r="AB120" s="582"/>
      <c r="AC120" s="582"/>
      <c r="AD120" s="582"/>
      <c r="AE120" s="582"/>
      <c r="AF120" s="582"/>
      <c r="AG120" s="582"/>
      <c r="AH120" s="582"/>
      <c r="AI120" s="582"/>
      <c r="AJ120" s="582"/>
      <c r="AK120" s="582"/>
      <c r="AL120" s="582"/>
      <c r="AM120" s="582"/>
      <c r="AN120" s="582"/>
      <c r="AO120" s="582"/>
      <c r="AP120" s="582"/>
      <c r="AQ120" s="582"/>
      <c r="AR120" s="582"/>
      <c r="AS120" s="582"/>
      <c r="AT120" s="582"/>
      <c r="AU120" s="582"/>
      <c r="AV120" s="582"/>
      <c r="AW120" s="582"/>
      <c r="AX120" s="582"/>
      <c r="AY120" s="582"/>
      <c r="AZ120" s="582"/>
      <c r="BA120" s="582"/>
      <c r="BB120" s="582"/>
      <c r="BC120" s="582"/>
      <c r="BD120" s="582"/>
      <c r="BE120" s="582"/>
      <c r="BF120" s="582"/>
      <c r="BG120" s="582"/>
      <c r="BH120" s="582"/>
      <c r="BI120" s="582"/>
      <c r="BJ120" s="582"/>
      <c r="BK120" s="582"/>
      <c r="BL120" s="582"/>
      <c r="BM120" s="582"/>
      <c r="BN120" s="582"/>
      <c r="BO120" s="582"/>
      <c r="BP120" s="582"/>
      <c r="BQ120" s="582"/>
      <c r="BR120" s="582"/>
      <c r="BS120" s="582"/>
    </row>
    <row r="121" spans="28:71">
      <c r="AB121" s="582"/>
      <c r="AC121" s="582"/>
      <c r="AD121" s="582"/>
      <c r="AE121" s="582"/>
      <c r="AF121" s="582"/>
      <c r="AG121" s="582"/>
      <c r="AH121" s="582"/>
      <c r="AI121" s="582"/>
      <c r="AJ121" s="582"/>
      <c r="AK121" s="582"/>
      <c r="AL121" s="582"/>
      <c r="AM121" s="582"/>
      <c r="AN121" s="582"/>
      <c r="AO121" s="582"/>
      <c r="AP121" s="582"/>
      <c r="AQ121" s="582"/>
      <c r="AR121" s="582"/>
      <c r="AS121" s="582"/>
      <c r="AT121" s="582"/>
      <c r="AU121" s="582"/>
      <c r="AV121" s="582"/>
      <c r="AW121" s="582"/>
      <c r="AX121" s="582"/>
      <c r="AY121" s="582"/>
      <c r="AZ121" s="582"/>
      <c r="BA121" s="582"/>
      <c r="BB121" s="582"/>
      <c r="BC121" s="582"/>
      <c r="BD121" s="582"/>
      <c r="BE121" s="582"/>
      <c r="BF121" s="582"/>
      <c r="BG121" s="582"/>
      <c r="BH121" s="582"/>
      <c r="BI121" s="582"/>
      <c r="BJ121" s="582"/>
      <c r="BK121" s="582"/>
      <c r="BL121" s="582"/>
      <c r="BM121" s="582"/>
      <c r="BN121" s="582"/>
      <c r="BO121" s="582"/>
      <c r="BP121" s="582"/>
      <c r="BQ121" s="582"/>
      <c r="BR121" s="582"/>
      <c r="BS121" s="582"/>
    </row>
    <row r="122" spans="28:71">
      <c r="AB122" s="582"/>
      <c r="AC122" s="582"/>
      <c r="AD122" s="582"/>
      <c r="AE122" s="582"/>
      <c r="AF122" s="582"/>
      <c r="AG122" s="582"/>
      <c r="AH122" s="582"/>
      <c r="AI122" s="582"/>
      <c r="AJ122" s="582"/>
      <c r="AK122" s="582"/>
      <c r="AL122" s="582"/>
      <c r="AM122" s="582"/>
      <c r="AN122" s="582"/>
      <c r="AO122" s="582"/>
      <c r="AP122" s="582"/>
      <c r="AQ122" s="582"/>
      <c r="AR122" s="582"/>
      <c r="AS122" s="582"/>
      <c r="AT122" s="582"/>
      <c r="AU122" s="582"/>
      <c r="AV122" s="582"/>
      <c r="AW122" s="582"/>
      <c r="AX122" s="582"/>
      <c r="AY122" s="582"/>
      <c r="AZ122" s="582"/>
      <c r="BA122" s="582"/>
      <c r="BB122" s="582"/>
      <c r="BC122" s="582"/>
      <c r="BD122" s="582"/>
      <c r="BE122" s="582"/>
      <c r="BF122" s="582"/>
      <c r="BG122" s="582"/>
      <c r="BH122" s="582"/>
      <c r="BI122" s="582"/>
      <c r="BJ122" s="582"/>
      <c r="BK122" s="582"/>
      <c r="BL122" s="582"/>
      <c r="BM122" s="582"/>
      <c r="BN122" s="582"/>
      <c r="BO122" s="582"/>
      <c r="BP122" s="582"/>
      <c r="BQ122" s="582"/>
      <c r="BR122" s="582"/>
      <c r="BS122" s="582"/>
    </row>
  </sheetData>
  <sheetProtection password="F408" sheet="1" selectLockedCells="1"/>
  <mergeCells count="35">
    <mergeCell ref="AN117:AO117"/>
    <mergeCell ref="AB120:BS122"/>
    <mergeCell ref="AO82:AP82"/>
    <mergeCell ref="AO86:AP86"/>
    <mergeCell ref="AB108:BJ108"/>
    <mergeCell ref="AB111:AZ111"/>
    <mergeCell ref="BB111:BD111"/>
    <mergeCell ref="BL111:BN111"/>
    <mergeCell ref="AG67:AP67"/>
    <mergeCell ref="AG69:AP69"/>
    <mergeCell ref="AO78:AU78"/>
    <mergeCell ref="AO80:AU80"/>
    <mergeCell ref="BP111:BR111"/>
    <mergeCell ref="AF45:AZ45"/>
    <mergeCell ref="AL55:AR55"/>
    <mergeCell ref="AL57:AR57"/>
    <mergeCell ref="AL59:AM59"/>
    <mergeCell ref="AG65:AP65"/>
    <mergeCell ref="AB34:AZ34"/>
    <mergeCell ref="BB34:BD34"/>
    <mergeCell ref="BL34:BN34"/>
    <mergeCell ref="BP34:BR34"/>
    <mergeCell ref="AF40:AZ40"/>
    <mergeCell ref="AQ22:AW22"/>
    <mergeCell ref="AQ24:AW24"/>
    <mergeCell ref="AQ26:AW26"/>
    <mergeCell ref="AQ28:AW28"/>
    <mergeCell ref="AB31:BJ31"/>
    <mergeCell ref="AB2:BS2"/>
    <mergeCell ref="AE4:AZ4"/>
    <mergeCell ref="AE6:AZ6"/>
    <mergeCell ref="AB8:AZ8"/>
    <mergeCell ref="BB8:BD8"/>
    <mergeCell ref="BL8:BN8"/>
    <mergeCell ref="BP8:BR8"/>
  </mergeCells>
  <printOptions horizontalCentered="1"/>
  <pageMargins left="0.19652777777777777" right="0.19652777777777777" top="0.24027777777777778" bottom="0.32986111111111116" header="0.51181102362204722" footer="0.1701388888888889"/>
  <pageSetup paperSize="9" scale="57" firstPageNumber="0" orientation="portrait" horizontalDpi="300" verticalDpi="300" r:id="rId1"/>
  <headerFooter alignWithMargins="0">
    <oddFooter>&amp;L&amp;9Crédit d'impôt jeu vidéo - &amp;A&amp;C&amp;9&amp;P/&amp;N&amp;R&amp;9&amp;D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7" r:id="rId4">
          <objectPr defaultSize="0" r:id="rId5">
            <anchor moveWithCells="1" sizeWithCells="1">
              <from>
                <xdr:col>89</xdr:col>
                <xdr:colOff>0</xdr:colOff>
                <xdr:row>0</xdr:row>
                <xdr:rowOff>9525</xdr:rowOff>
              </from>
              <to>
                <xdr:col>101</xdr:col>
                <xdr:colOff>95250</xdr:colOff>
                <xdr:row>0</xdr:row>
                <xdr:rowOff>828675</xdr:rowOff>
              </to>
            </anchor>
          </objectPr>
        </oleObject>
      </mc:Choice>
      <mc:Fallback>
        <oleObject progId="Word.Document.8" shapeId="614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6" name="Case à cocher 19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8</xdr:row>
                    <xdr:rowOff>133350</xdr:rowOff>
                  </from>
                  <to>
                    <xdr:col>91</xdr:col>
                    <xdr:colOff>142875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ase à cocher 20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8</xdr:row>
                    <xdr:rowOff>133350</xdr:rowOff>
                  </from>
                  <to>
                    <xdr:col>91</xdr:col>
                    <xdr:colOff>76200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ase à cocher 21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10</xdr:row>
                    <xdr:rowOff>38100</xdr:rowOff>
                  </from>
                  <to>
                    <xdr:col>90</xdr:col>
                    <xdr:colOff>209550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ase à cocher 22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10</xdr:row>
                    <xdr:rowOff>38100</xdr:rowOff>
                  </from>
                  <to>
                    <xdr:col>91</xdr:col>
                    <xdr:colOff>47625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ase à cocher 23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14</xdr:row>
                    <xdr:rowOff>38100</xdr:rowOff>
                  </from>
                  <to>
                    <xdr:col>90</xdr:col>
                    <xdr:colOff>209550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ase à cocher 24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12</xdr:row>
                    <xdr:rowOff>38100</xdr:rowOff>
                  </from>
                  <to>
                    <xdr:col>90</xdr:col>
                    <xdr:colOff>209550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ase à cocher 25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16</xdr:row>
                    <xdr:rowOff>38100</xdr:rowOff>
                  </from>
                  <to>
                    <xdr:col>90</xdr:col>
                    <xdr:colOff>209550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ase à cocher 26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14</xdr:row>
                    <xdr:rowOff>38100</xdr:rowOff>
                  </from>
                  <to>
                    <xdr:col>91</xdr:col>
                    <xdr:colOff>47625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4" name="Case à cocher 27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12</xdr:row>
                    <xdr:rowOff>38100</xdr:rowOff>
                  </from>
                  <to>
                    <xdr:col>91</xdr:col>
                    <xdr:colOff>47625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5" name="Case à cocher 28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16</xdr:row>
                    <xdr:rowOff>38100</xdr:rowOff>
                  </from>
                  <to>
                    <xdr:col>91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6" name="Case à cocher 29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26</xdr:row>
                    <xdr:rowOff>9525</xdr:rowOff>
                  </from>
                  <to>
                    <xdr:col>90</xdr:col>
                    <xdr:colOff>209550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7" name="Case à cocher 30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26</xdr:row>
                    <xdr:rowOff>9525</xdr:rowOff>
                  </from>
                  <to>
                    <xdr:col>91</xdr:col>
                    <xdr:colOff>47625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8" name="Case à cocher 39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38</xdr:row>
                    <xdr:rowOff>9525</xdr:rowOff>
                  </from>
                  <to>
                    <xdr:col>90</xdr:col>
                    <xdr:colOff>209550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9" name="Case à cocher 40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38</xdr:row>
                    <xdr:rowOff>9525</xdr:rowOff>
                  </from>
                  <to>
                    <xdr:col>91</xdr:col>
                    <xdr:colOff>47625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0" name="Case à cocher 41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43</xdr:row>
                    <xdr:rowOff>9525</xdr:rowOff>
                  </from>
                  <to>
                    <xdr:col>90</xdr:col>
                    <xdr:colOff>209550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1" name="Case à cocher 42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43</xdr:row>
                    <xdr:rowOff>9525</xdr:rowOff>
                  </from>
                  <to>
                    <xdr:col>91</xdr:col>
                    <xdr:colOff>47625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2" name="Case à cocher 43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45</xdr:row>
                    <xdr:rowOff>114300</xdr:rowOff>
                  </from>
                  <to>
                    <xdr:col>90</xdr:col>
                    <xdr:colOff>209550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3" name="Case à cocher 44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45</xdr:row>
                    <xdr:rowOff>123825</xdr:rowOff>
                  </from>
                  <to>
                    <xdr:col>91</xdr:col>
                    <xdr:colOff>47625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4" name="Case à cocher 47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49</xdr:row>
                    <xdr:rowOff>47625</xdr:rowOff>
                  </from>
                  <to>
                    <xdr:col>90</xdr:col>
                    <xdr:colOff>209550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5" name="Case à cocher 48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49</xdr:row>
                    <xdr:rowOff>47625</xdr:rowOff>
                  </from>
                  <to>
                    <xdr:col>91</xdr:col>
                    <xdr:colOff>47625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6" name="Case à cocher 49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51</xdr:row>
                    <xdr:rowOff>28575</xdr:rowOff>
                  </from>
                  <to>
                    <xdr:col>90</xdr:col>
                    <xdr:colOff>209550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7" name="Case à cocher 50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51</xdr:row>
                    <xdr:rowOff>28575</xdr:rowOff>
                  </from>
                  <to>
                    <xdr:col>91</xdr:col>
                    <xdr:colOff>47625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8" name="Case à cocher 51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59</xdr:row>
                    <xdr:rowOff>28575</xdr:rowOff>
                  </from>
                  <to>
                    <xdr:col>90</xdr:col>
                    <xdr:colOff>209550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9" name="Case à cocher 52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59</xdr:row>
                    <xdr:rowOff>28575</xdr:rowOff>
                  </from>
                  <to>
                    <xdr:col>91</xdr:col>
                    <xdr:colOff>47625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0" name="Case à cocher 53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61</xdr:row>
                    <xdr:rowOff>28575</xdr:rowOff>
                  </from>
                  <to>
                    <xdr:col>90</xdr:col>
                    <xdr:colOff>209550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1" name="Case à cocher 54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61</xdr:row>
                    <xdr:rowOff>28575</xdr:rowOff>
                  </from>
                  <to>
                    <xdr:col>91</xdr:col>
                    <xdr:colOff>47625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2" name="Case à cocher 55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69</xdr:row>
                    <xdr:rowOff>28575</xdr:rowOff>
                  </from>
                  <to>
                    <xdr:col>90</xdr:col>
                    <xdr:colOff>209550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3" name="Case à cocher 56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69</xdr:row>
                    <xdr:rowOff>28575</xdr:rowOff>
                  </from>
                  <to>
                    <xdr:col>91</xdr:col>
                    <xdr:colOff>47625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4" name="Case à cocher 57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74</xdr:row>
                    <xdr:rowOff>28575</xdr:rowOff>
                  </from>
                  <to>
                    <xdr:col>90</xdr:col>
                    <xdr:colOff>209550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5" name="Case à cocher 58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74</xdr:row>
                    <xdr:rowOff>28575</xdr:rowOff>
                  </from>
                  <to>
                    <xdr:col>91</xdr:col>
                    <xdr:colOff>47625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6" name="Case à cocher 59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86</xdr:row>
                    <xdr:rowOff>47625</xdr:rowOff>
                  </from>
                  <to>
                    <xdr:col>90</xdr:col>
                    <xdr:colOff>209550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7" name="Case à cocher 60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86</xdr:row>
                    <xdr:rowOff>47625</xdr:rowOff>
                  </from>
                  <to>
                    <xdr:col>91</xdr:col>
                    <xdr:colOff>47625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8" name="Case à cocher 63">
              <controlPr defaultSize="0" autoFill="0" autoLine="0" autoPict="0" altText="   Total entre 12 et 15 points ">
                <anchor moveWithCells="1" sizeWithCells="1">
                  <from>
                    <xdr:col>89</xdr:col>
                    <xdr:colOff>0</xdr:colOff>
                    <xdr:row>86</xdr:row>
                    <xdr:rowOff>47625</xdr:rowOff>
                  </from>
                  <to>
                    <xdr:col>97</xdr:col>
                    <xdr:colOff>219075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9" name="Case à cocher 64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88</xdr:row>
                    <xdr:rowOff>47625</xdr:rowOff>
                  </from>
                  <to>
                    <xdr:col>90</xdr:col>
                    <xdr:colOff>209550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0" name="Case à cocher 65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88</xdr:row>
                    <xdr:rowOff>47625</xdr:rowOff>
                  </from>
                  <to>
                    <xdr:col>91</xdr:col>
                    <xdr:colOff>47625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1" name="Case à cocher 67">
              <controlPr defaultSize="0" autoFill="0" autoLine="0" autoPict="0" altText="   Total de 16 points ou plus ">
                <anchor moveWithCells="1" sizeWithCells="1">
                  <from>
                    <xdr:col>89</xdr:col>
                    <xdr:colOff>0</xdr:colOff>
                    <xdr:row>88</xdr:row>
                    <xdr:rowOff>47625</xdr:rowOff>
                  </from>
                  <to>
                    <xdr:col>99</xdr:col>
                    <xdr:colOff>38100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2" name="Case à cocher 68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92</xdr:row>
                    <xdr:rowOff>28575</xdr:rowOff>
                  </from>
                  <to>
                    <xdr:col>90</xdr:col>
                    <xdr:colOff>209550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3" name="Case à cocher 69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92</xdr:row>
                    <xdr:rowOff>28575</xdr:rowOff>
                  </from>
                  <to>
                    <xdr:col>91</xdr:col>
                    <xdr:colOff>47625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4" name="Case à cocher 71">
              <controlPr defaultSize="0" autoFill="0" autoLine="0" autoPict="0">
                <anchor moveWithCells="1" sizeWithCells="1">
                  <from>
                    <xdr:col>89</xdr:col>
                    <xdr:colOff>0</xdr:colOff>
                    <xdr:row>92</xdr:row>
                    <xdr:rowOff>28575</xdr:rowOff>
                  </from>
                  <to>
                    <xdr:col>90</xdr:col>
                    <xdr:colOff>209550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5" name="Case à cocher 72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94</xdr:row>
                    <xdr:rowOff>28575</xdr:rowOff>
                  </from>
                  <to>
                    <xdr:col>90</xdr:col>
                    <xdr:colOff>209550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6" name="Case à cocher 73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94</xdr:row>
                    <xdr:rowOff>28575</xdr:rowOff>
                  </from>
                  <to>
                    <xdr:col>91</xdr:col>
                    <xdr:colOff>47625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7" name="Case à cocher 74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96</xdr:row>
                    <xdr:rowOff>28575</xdr:rowOff>
                  </from>
                  <to>
                    <xdr:col>90</xdr:col>
                    <xdr:colOff>209550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8" name="Case à cocher 75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96</xdr:row>
                    <xdr:rowOff>28575</xdr:rowOff>
                  </from>
                  <to>
                    <xdr:col>91</xdr:col>
                    <xdr:colOff>47625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9" name="Case à cocher 76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98</xdr:row>
                    <xdr:rowOff>28575</xdr:rowOff>
                  </from>
                  <to>
                    <xdr:col>90</xdr:col>
                    <xdr:colOff>209550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0" name="Case à cocher 77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98</xdr:row>
                    <xdr:rowOff>28575</xdr:rowOff>
                  </from>
                  <to>
                    <xdr:col>91</xdr:col>
                    <xdr:colOff>47625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1" name="Case à cocher 78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100</xdr:row>
                    <xdr:rowOff>28575</xdr:rowOff>
                  </from>
                  <to>
                    <xdr:col>90</xdr:col>
                    <xdr:colOff>209550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2" name="Case à cocher 79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100</xdr:row>
                    <xdr:rowOff>28575</xdr:rowOff>
                  </from>
                  <to>
                    <xdr:col>91</xdr:col>
                    <xdr:colOff>47625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3" name="Case à cocher 80">
              <controlPr defaultSize="0" autoFill="0" autoLine="0" autoPict="0" altText="Oui">
                <anchor moveWithCells="1" sizeWithCells="1">
                  <from>
                    <xdr:col>89</xdr:col>
                    <xdr:colOff>0</xdr:colOff>
                    <xdr:row>102</xdr:row>
                    <xdr:rowOff>28575</xdr:rowOff>
                  </from>
                  <to>
                    <xdr:col>90</xdr:col>
                    <xdr:colOff>209550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4" name="Case à cocher 81">
              <controlPr defaultSize="0" autoFill="0" autoLine="0" autoPict="0" altText="Non">
                <anchor moveWithCells="1" sizeWithCells="1">
                  <from>
                    <xdr:col>89</xdr:col>
                    <xdr:colOff>0</xdr:colOff>
                    <xdr:row>102</xdr:row>
                    <xdr:rowOff>28575</xdr:rowOff>
                  </from>
                  <to>
                    <xdr:col>91</xdr:col>
                    <xdr:colOff>47625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5" name="Case à cocher 82">
              <controlPr defaultSize="0" autoFill="0" autoLine="0" autoPict="0">
                <anchor moveWithCells="1" sizeWithCells="1">
                  <from>
                    <xdr:col>89</xdr:col>
                    <xdr:colOff>0</xdr:colOff>
                    <xdr:row>94</xdr:row>
                    <xdr:rowOff>28575</xdr:rowOff>
                  </from>
                  <to>
                    <xdr:col>90</xdr:col>
                    <xdr:colOff>209550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6" name="Case à cocher 87">
              <controlPr defaultSize="0" autoFill="0" autoLine="0" autoPict="0">
                <anchor moveWithCells="1" sizeWithCells="1">
                  <from>
                    <xdr:col>89</xdr:col>
                    <xdr:colOff>0</xdr:colOff>
                    <xdr:row>96</xdr:row>
                    <xdr:rowOff>28575</xdr:rowOff>
                  </from>
                  <to>
                    <xdr:col>90</xdr:col>
                    <xdr:colOff>209550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7" name="Case à cocher 88">
              <controlPr defaultSize="0" autoFill="0" autoLine="0" autoPict="0">
                <anchor moveWithCells="1" sizeWithCells="1">
                  <from>
                    <xdr:col>89</xdr:col>
                    <xdr:colOff>0</xdr:colOff>
                    <xdr:row>98</xdr:row>
                    <xdr:rowOff>28575</xdr:rowOff>
                  </from>
                  <to>
                    <xdr:col>90</xdr:col>
                    <xdr:colOff>209550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8" name="Case à cocher 90">
              <controlPr defaultSize="0" autoFill="0" autoLine="0" autoPict="0">
                <anchor moveWithCells="1" sizeWithCells="1">
                  <from>
                    <xdr:col>89</xdr:col>
                    <xdr:colOff>0</xdr:colOff>
                    <xdr:row>100</xdr:row>
                    <xdr:rowOff>28575</xdr:rowOff>
                  </from>
                  <to>
                    <xdr:col>90</xdr:col>
                    <xdr:colOff>209550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9" name="Case à cocher 91">
              <controlPr defaultSize="0" autoFill="0" autoLine="0" autoPict="0">
                <anchor moveWithCells="1" sizeWithCells="1">
                  <from>
                    <xdr:col>89</xdr:col>
                    <xdr:colOff>0</xdr:colOff>
                    <xdr:row>102</xdr:row>
                    <xdr:rowOff>28575</xdr:rowOff>
                  </from>
                  <to>
                    <xdr:col>90</xdr:col>
                    <xdr:colOff>209550</xdr:colOff>
                    <xdr:row>104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"/>
  <sheetViews>
    <sheetView view="pageBreakPreview" zoomScale="200" zoomScaleNormal="85" zoomScaleSheetLayoutView="200" workbookViewId="0">
      <selection sqref="A1:L122"/>
    </sheetView>
  </sheetViews>
  <sheetFormatPr baseColWidth="10" defaultColWidth="11.5703125" defaultRowHeight="12.75"/>
  <sheetData/>
  <sheetProtection selectLockedCells="1" selectUnlockedCells="1"/>
  <pageMargins left="0.74791666666666667" right="0.74791666666666667" top="0.98402777777777783" bottom="0.98402777777777783" header="0.51181102362204722" footer="0.51181102362204722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5"/>
  <dimension ref="A1"/>
  <sheetViews>
    <sheetView view="pageBreakPreview" zoomScale="200" zoomScaleNormal="85" zoomScaleSheetLayoutView="200" workbookViewId="0">
      <selection sqref="A1:L122"/>
    </sheetView>
  </sheetViews>
  <sheetFormatPr baseColWidth="10" defaultColWidth="11.5703125" defaultRowHeight="12.75"/>
  <sheetData/>
  <sheetProtection selectLockedCells="1" selectUnlockedCells="1"/>
  <pageMargins left="0.74791666666666667" right="0.74791666666666667" top="0.98402777777777783" bottom="0.98402777777777783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17</vt:i4>
      </vt:variant>
    </vt:vector>
  </HeadingPairs>
  <TitlesOfParts>
    <vt:vector size="28" baseType="lpstr">
      <vt:lpstr>Page d'acceuil</vt:lpstr>
      <vt:lpstr>1_Budget définitif</vt:lpstr>
      <vt:lpstr>Etat récapitulatif</vt:lpstr>
      <vt:lpstr>2_Sous-traitance</vt:lpstr>
      <vt:lpstr>3_Liste collaborateurs</vt:lpstr>
      <vt:lpstr>4_Plan financement définitif</vt:lpstr>
      <vt:lpstr>Results</vt:lpstr>
      <vt:lpstr>__VBA__0</vt:lpstr>
      <vt:lpstr>__VBA__1</vt:lpstr>
      <vt:lpstr>__VBA__2</vt:lpstr>
      <vt:lpstr>__VBA__3</vt:lpstr>
      <vt:lpstr>'1_Budget définitif'!Excel_BuiltIn_Print_Area</vt:lpstr>
      <vt:lpstr>'2_Sous-traitance'!Excel_BuiltIn_Print_Area</vt:lpstr>
      <vt:lpstr>'3_Liste collaborateurs'!Excel_BuiltIn_Print_Area</vt:lpstr>
      <vt:lpstr>'4_Plan financement définitif'!Excel_BuiltIn_Print_Area</vt:lpstr>
      <vt:lpstr>Results!Excel_BuiltIn_Print_Area</vt:lpstr>
      <vt:lpstr>'1_Budget définitif'!Excel_BuiltIn_Print_Titles</vt:lpstr>
      <vt:lpstr>'2_Sous-traitance'!Excel_BuiltIn_Print_Titles</vt:lpstr>
      <vt:lpstr>'3_Liste collaborateurs'!Excel_BuiltIn_Print_Titles</vt:lpstr>
      <vt:lpstr>'1_Budget définitif'!Impression_des_titres</vt:lpstr>
      <vt:lpstr>'2_Sous-traitance'!Impression_des_titres</vt:lpstr>
      <vt:lpstr>'3_Liste collaborateurs'!Impression_des_titres</vt:lpstr>
      <vt:lpstr>'1_Budget définitif'!Zone_d_impression</vt:lpstr>
      <vt:lpstr>'2_Sous-traitance'!Zone_d_impression</vt:lpstr>
      <vt:lpstr>'3_Liste collaborateurs'!Zone_d_impression</vt:lpstr>
      <vt:lpstr>'4_Plan financement définitif'!Zone_d_impression</vt:lpstr>
      <vt:lpstr>'Etat récapitulatif'!Zone_d_impression</vt:lpstr>
      <vt:lpstr>Results!Zone_d_impression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Dossier de demande d'agrément provisoire Crédit d'impôt jeu vidéo</dc:title>
  <dc:subject>Crédit d'impôt jeu vidéo - agrément provisoire</dc:subject>
  <dc:creator>Prévot Lionel</dc:creator>
  <cp:lastModifiedBy>Kevin CERVEAUX</cp:lastModifiedBy>
  <cp:revision>22</cp:revision>
  <cp:lastPrinted>2018-06-08T09:54:52Z</cp:lastPrinted>
  <dcterms:created xsi:type="dcterms:W3CDTF">2008-02-21T14:11:14Z</dcterms:created>
  <dcterms:modified xsi:type="dcterms:W3CDTF">2024-03-15T09:16:03Z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abelle Avenard">
    <vt:lpwstr>CNC - Service du jeu vidéo et de la création numérique</vt:lpwstr>
  </property>
  <property fmtid="{D5CDD505-2E9C-101B-9397-08002B2CF9AE}" pid="3" name="isabelle.avenard@cnc.fr">
    <vt:lpwstr>01 44 34 36 45 </vt:lpwstr>
  </property>
</Properties>
</file>